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archivos\Desktop\Respaldo\Coordinación_Archivos\Archivos\Guía_Simple_Archivo\2023_2024\"/>
    </mc:Choice>
  </mc:AlternateContent>
  <xr:revisionPtr revIDLastSave="0" documentId="13_ncr:1_{DF5C89E0-4B1B-4FC1-9503-9EB60580C17E}" xr6:coauthVersionLast="47" xr6:coauthVersionMax="47" xr10:uidLastSave="{00000000-0000-0000-0000-000000000000}"/>
  <bookViews>
    <workbookView xWindow="-120" yWindow="-120" windowWidth="29040" windowHeight="15840" firstSheet="9" activeTab="19" xr2:uid="{7700610D-F621-43F3-B91F-8E4BC1548A03}"/>
  </bookViews>
  <sheets>
    <sheet name="Concentrado" sheetId="18" r:id="rId1"/>
    <sheet name="1_DG" sheetId="1" r:id="rId2"/>
    <sheet name="2_DN" sheetId="2" r:id="rId3"/>
    <sheet name="3_DIC" sheetId="3" r:id="rId4"/>
    <sheet name="4_DAJ" sheetId="4" r:id="rId5"/>
    <sheet name="5_SGPP" sheetId="5" r:id="rId6"/>
    <sheet name="6_DProducc" sheetId="6" r:id="rId7"/>
    <sheet name="7_DProgra" sheetId="7" r:id="rId8"/>
    <sheet name="8_DCIyDS" sheetId="8" r:id="rId9"/>
    <sheet name="9_SGC" sheetId="21" r:id="rId10"/>
    <sheet name="10_SGTO" sheetId="10" r:id="rId11"/>
    <sheet name="11_DTrans" sheetId="11" r:id="rId12"/>
    <sheet name="12_DIO" sheetId="12" r:id="rId13"/>
    <sheet name="13_SGAF" sheetId="13" r:id="rId14"/>
    <sheet name="14_DF_GConta" sheetId="14" r:id="rId15"/>
    <sheet name="14_DF_GPRESUPUESTO" sheetId="17" r:id="rId16"/>
    <sheet name="15_GTI" sheetId="15" r:id="rId17"/>
    <sheet name="16_GRMySG" sheetId="16" r:id="rId18"/>
    <sheet name="17GAP" sheetId="22" r:id="rId19"/>
    <sheet name="17_CA" sheetId="19" r:id="rId20"/>
  </sheets>
  <definedNames>
    <definedName name="_xlnm.Print_Area" localSheetId="1">'1_DG'!$A$1:$N$44</definedName>
    <definedName name="_xlnm.Print_Area" localSheetId="10">'10_SGTO'!$A$1:$N$62</definedName>
    <definedName name="_xlnm.Print_Area" localSheetId="13">'13_SGAF'!$A$1:$N$101</definedName>
    <definedName name="_xlnm.Print_Area" localSheetId="15">'14_DF_GPRESUPUESTO'!$A$1:$N$35</definedName>
    <definedName name="_xlnm.Print_Area" localSheetId="16">'15_GTI'!$A$1:$N$49</definedName>
    <definedName name="_xlnm.Print_Area" localSheetId="17">'16_GRMySG'!$A$1:$N$69</definedName>
    <definedName name="_xlnm.Print_Area" localSheetId="19">'17_CA'!$A$1:$N$81</definedName>
    <definedName name="_xlnm.Print_Area" localSheetId="18">'17GAP'!$A$1:$N$104</definedName>
    <definedName name="_xlnm.Print_Area" localSheetId="2">'2_DN'!$A$1:$N$43</definedName>
    <definedName name="_xlnm.Print_Area" localSheetId="3">'3_DIC'!$A$1:$N$72</definedName>
    <definedName name="_xlnm.Print_Area" localSheetId="4">'4_DAJ'!$A$1:$N$123</definedName>
    <definedName name="_xlnm.Print_Area" localSheetId="5">'5_SGPP'!$A$1:$N$60</definedName>
    <definedName name="_xlnm.Print_Area" localSheetId="6">'6_DProducc'!$A$1:$N$51</definedName>
    <definedName name="_xlnm.Print_Area" localSheetId="7">'7_DProgra'!$A$1:$M$61</definedName>
    <definedName name="_xlnm.Print_Area" localSheetId="9">'9_SGC'!$A$1:$N$36</definedName>
    <definedName name="_xlnm.Print_Area" localSheetId="0">Concentrado!$A$2:$F$33</definedName>
    <definedName name="_xlnm.Print_Titles" localSheetId="1">'1_DG'!$1:$12</definedName>
    <definedName name="_xlnm.Print_Titles" localSheetId="10">'10_SGTO'!$1:$12</definedName>
    <definedName name="_xlnm.Print_Titles" localSheetId="11">'11_DTrans'!$1:$10</definedName>
    <definedName name="_xlnm.Print_Titles" localSheetId="13">'13_SGAF'!$1:$12</definedName>
    <definedName name="_xlnm.Print_Titles" localSheetId="15">'14_DF_GPRESUPUESTO'!$1:$5</definedName>
    <definedName name="_xlnm.Print_Titles" localSheetId="16">'15_GTI'!$1:$11</definedName>
    <definedName name="_xlnm.Print_Titles" localSheetId="17">'16_GRMySG'!$1:$13</definedName>
    <definedName name="_xlnm.Print_Titles" localSheetId="19">'17_CA'!$1:$12</definedName>
    <definedName name="_xlnm.Print_Titles" localSheetId="18">'17GAP'!$1:$12</definedName>
    <definedName name="_xlnm.Print_Titles" localSheetId="2">'2_DN'!$1:$12</definedName>
    <definedName name="_xlnm.Print_Titles" localSheetId="3">'3_DIC'!$1:$15</definedName>
    <definedName name="_xlnm.Print_Titles" localSheetId="4">'4_DAJ'!$1:$12</definedName>
    <definedName name="_xlnm.Print_Titles" localSheetId="5">'5_SGPP'!$1:$12</definedName>
    <definedName name="_xlnm.Print_Titles" localSheetId="6">'6_DProducc'!$1:$12</definedName>
    <definedName name="_xlnm.Print_Titles" localSheetId="7">'7_DProgra'!$1:$11</definedName>
    <definedName name="_xlnm.Print_Titles" localSheetId="8">'8_DCIyDS'!$1:$12</definedName>
    <definedName name="_xlnm.Print_Titles" localSheetId="9">'9_SGC'!$1:$21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8" l="1"/>
  <c r="D23" i="18"/>
  <c r="C23" i="18"/>
  <c r="N99" i="22"/>
  <c r="M99" i="22"/>
  <c r="L99" i="22"/>
  <c r="K99" i="22"/>
  <c r="I99" i="22"/>
  <c r="G99" i="22"/>
  <c r="G101" i="22" s="1"/>
  <c r="G103" i="22" s="1"/>
  <c r="N83" i="22"/>
  <c r="M83" i="22"/>
  <c r="L83" i="22"/>
  <c r="K83" i="22"/>
  <c r="I83" i="22"/>
  <c r="G83" i="22"/>
  <c r="G85" i="22" s="1"/>
  <c r="G87" i="22" s="1"/>
  <c r="N65" i="22"/>
  <c r="M65" i="22"/>
  <c r="L65" i="22"/>
  <c r="K65" i="22"/>
  <c r="I65" i="22"/>
  <c r="G65" i="22"/>
  <c r="G67" i="22" s="1"/>
  <c r="G69" i="22" s="1"/>
  <c r="N49" i="22"/>
  <c r="M49" i="22"/>
  <c r="L49" i="22"/>
  <c r="K49" i="22"/>
  <c r="I49" i="22"/>
  <c r="G49" i="22"/>
  <c r="G51" i="22" s="1"/>
  <c r="G53" i="22" s="1"/>
  <c r="N32" i="22"/>
  <c r="M32" i="22"/>
  <c r="K109" i="22" s="1"/>
  <c r="L32" i="22"/>
  <c r="K32" i="22"/>
  <c r="I32" i="22"/>
  <c r="K108" i="22" s="1"/>
  <c r="G32" i="22"/>
  <c r="K107" i="22" s="1"/>
  <c r="K110" i="22" s="1"/>
  <c r="G34" i="22" l="1"/>
  <c r="G36" i="22" s="1"/>
  <c r="F8" i="18" l="1"/>
  <c r="F9" i="18"/>
  <c r="F10" i="18"/>
  <c r="F11" i="18"/>
  <c r="F12" i="18"/>
  <c r="F13" i="18"/>
  <c r="F14" i="18"/>
  <c r="F15" i="18"/>
  <c r="F16" i="18"/>
  <c r="F17" i="18"/>
  <c r="F18" i="18"/>
  <c r="F19" i="18"/>
  <c r="F20" i="18"/>
  <c r="F21" i="18"/>
  <c r="F22" i="18"/>
  <c r="F23" i="18"/>
  <c r="F7" i="18"/>
  <c r="F6" i="18"/>
  <c r="E15" i="18"/>
  <c r="C15" i="18"/>
  <c r="Q32" i="21" l="1"/>
  <c r="N31" i="21"/>
  <c r="M31" i="21"/>
  <c r="L31" i="21"/>
  <c r="K31" i="21"/>
  <c r="I31" i="21"/>
  <c r="D15" i="18" s="1"/>
  <c r="G31" i="21"/>
  <c r="G33" i="21" l="1"/>
  <c r="G35" i="21" s="1"/>
  <c r="Q34" i="21"/>
  <c r="Q33" i="21"/>
  <c r="Q35" i="21" l="1"/>
  <c r="D22" i="18"/>
  <c r="C22" i="18"/>
  <c r="D21" i="18"/>
  <c r="C21" i="18"/>
  <c r="R37" i="14"/>
  <c r="D20" i="18"/>
  <c r="C20" i="18"/>
  <c r="R36" i="14"/>
  <c r="Q36" i="14"/>
  <c r="P36" i="14"/>
  <c r="R35" i="14"/>
  <c r="Q35" i="14"/>
  <c r="P35" i="14"/>
  <c r="D19" i="18"/>
  <c r="C19" i="18"/>
  <c r="I24" i="12"/>
  <c r="D18" i="18" s="1"/>
  <c r="C18" i="18"/>
  <c r="D17" i="18"/>
  <c r="C17" i="18"/>
  <c r="D16" i="18"/>
  <c r="C16" i="18"/>
  <c r="D14" i="18"/>
  <c r="C14" i="18"/>
  <c r="D13" i="18"/>
  <c r="C13" i="18"/>
  <c r="D12" i="18"/>
  <c r="C12" i="18"/>
  <c r="D11" i="18"/>
  <c r="C11" i="18"/>
  <c r="D10" i="18"/>
  <c r="C10" i="18"/>
  <c r="D9" i="18"/>
  <c r="C9" i="18"/>
  <c r="D8" i="18"/>
  <c r="C8" i="18"/>
  <c r="D7" i="18"/>
  <c r="C7" i="18"/>
  <c r="N74" i="19"/>
  <c r="M74" i="19"/>
  <c r="L74" i="19"/>
  <c r="K74" i="19"/>
  <c r="I74" i="19"/>
  <c r="G74" i="19"/>
  <c r="G78" i="19" s="1"/>
  <c r="N58" i="19"/>
  <c r="M58" i="19"/>
  <c r="L58" i="19"/>
  <c r="K58" i="19"/>
  <c r="I58" i="19"/>
  <c r="G58" i="19"/>
  <c r="G60" i="19" s="1"/>
  <c r="G62" i="19" s="1"/>
  <c r="N40" i="19"/>
  <c r="M40" i="19"/>
  <c r="L40" i="19"/>
  <c r="K40" i="19"/>
  <c r="I40" i="19"/>
  <c r="G40" i="19"/>
  <c r="G42" i="19" s="1"/>
  <c r="G44" i="19" s="1"/>
  <c r="R25" i="19"/>
  <c r="N24" i="19"/>
  <c r="M24" i="19"/>
  <c r="R26" i="19" s="1"/>
  <c r="L24" i="19"/>
  <c r="K24" i="19"/>
  <c r="I24" i="19"/>
  <c r="G24" i="19"/>
  <c r="G26" i="19" s="1"/>
  <c r="G28" i="19" s="1"/>
  <c r="R24" i="19" l="1"/>
  <c r="G76" i="19"/>
  <c r="R27" i="19" l="1"/>
  <c r="C24" i="18"/>
  <c r="F24" i="18" s="1"/>
  <c r="F25" i="18" s="1"/>
  <c r="E6" i="18"/>
  <c r="D6" i="18"/>
  <c r="C6" i="18"/>
  <c r="B6" i="18"/>
  <c r="N31" i="17" l="1"/>
  <c r="M31" i="17"/>
  <c r="L31" i="17"/>
  <c r="K31" i="17"/>
  <c r="I31" i="17"/>
  <c r="G31" i="17"/>
  <c r="G33" i="17" s="1"/>
  <c r="G35" i="17" s="1"/>
  <c r="N64" i="16" l="1"/>
  <c r="M64" i="16"/>
  <c r="L64" i="16"/>
  <c r="K64" i="16"/>
  <c r="I64" i="16"/>
  <c r="G64" i="16"/>
  <c r="G66" i="16" s="1"/>
  <c r="G68" i="16" s="1"/>
  <c r="G49" i="16"/>
  <c r="G51" i="16" s="1"/>
  <c r="N47" i="16"/>
  <c r="M47" i="16"/>
  <c r="L47" i="16"/>
  <c r="K47" i="16"/>
  <c r="I47" i="16"/>
  <c r="G47" i="16"/>
  <c r="G31" i="16"/>
  <c r="G33" i="16" s="1"/>
  <c r="N29" i="16"/>
  <c r="M29" i="16"/>
  <c r="L29" i="16"/>
  <c r="K29" i="16"/>
  <c r="I29" i="16"/>
  <c r="G29" i="16"/>
  <c r="N44" i="15" l="1"/>
  <c r="M44" i="15"/>
  <c r="L44" i="15"/>
  <c r="K44" i="15"/>
  <c r="I44" i="15"/>
  <c r="G44" i="15"/>
  <c r="N27" i="15"/>
  <c r="M27" i="15"/>
  <c r="L27" i="15"/>
  <c r="K27" i="15"/>
  <c r="I27" i="15"/>
  <c r="G27" i="15"/>
  <c r="G29" i="15" s="1"/>
  <c r="G31" i="15" s="1"/>
  <c r="G46" i="15" l="1"/>
  <c r="G48" i="15" s="1"/>
  <c r="N33" i="14"/>
  <c r="M33" i="14"/>
  <c r="L33" i="14"/>
  <c r="K33" i="14"/>
  <c r="I33" i="14"/>
  <c r="G33" i="14"/>
  <c r="G35" i="14" s="1"/>
  <c r="G37" i="14" s="1"/>
  <c r="N97" i="13" l="1"/>
  <c r="M97" i="13"/>
  <c r="L97" i="13"/>
  <c r="K97" i="13"/>
  <c r="I96" i="13"/>
  <c r="I97" i="13" s="1"/>
  <c r="G96" i="13"/>
  <c r="G97" i="13" s="1"/>
  <c r="N80" i="13"/>
  <c r="M80" i="13"/>
  <c r="L80" i="13"/>
  <c r="K80" i="13"/>
  <c r="I77" i="13"/>
  <c r="G77" i="13"/>
  <c r="I76" i="13"/>
  <c r="G76" i="13"/>
  <c r="N60" i="13"/>
  <c r="M60" i="13"/>
  <c r="L60" i="13"/>
  <c r="K60" i="13"/>
  <c r="I60" i="13"/>
  <c r="G59" i="13"/>
  <c r="G58" i="13"/>
  <c r="N39" i="13"/>
  <c r="M39" i="13"/>
  <c r="L39" i="13"/>
  <c r="K39" i="13"/>
  <c r="I38" i="13"/>
  <c r="I39" i="13" s="1"/>
  <c r="G38" i="13"/>
  <c r="G39" i="13" s="1"/>
  <c r="N23" i="13"/>
  <c r="M23" i="13"/>
  <c r="L23" i="13"/>
  <c r="K23" i="13"/>
  <c r="I22" i="13"/>
  <c r="I23" i="13" s="1"/>
  <c r="G22" i="13"/>
  <c r="G23" i="13" s="1"/>
  <c r="I80" i="13" l="1"/>
  <c r="G80" i="13"/>
  <c r="G82" i="13"/>
  <c r="G84" i="13" s="1"/>
  <c r="G25" i="13"/>
  <c r="G27" i="13" s="1"/>
  <c r="G60" i="13"/>
  <c r="G62" i="13" s="1"/>
  <c r="G64" i="13" s="1"/>
  <c r="G41" i="13"/>
  <c r="G43" i="13" s="1"/>
  <c r="G99" i="13"/>
  <c r="G101" i="13" s="1"/>
  <c r="N24" i="12" l="1"/>
  <c r="M24" i="12"/>
  <c r="L24" i="12"/>
  <c r="K24" i="12"/>
  <c r="G24" i="12"/>
  <c r="G26" i="12" s="1"/>
  <c r="G28" i="12" s="1"/>
  <c r="N55" i="11" l="1"/>
  <c r="M55" i="11"/>
  <c r="L55" i="11"/>
  <c r="K55" i="11"/>
  <c r="I55" i="11"/>
  <c r="G55" i="11"/>
  <c r="G57" i="11" s="1"/>
  <c r="G59" i="11" s="1"/>
  <c r="N40" i="11"/>
  <c r="M40" i="11"/>
  <c r="L40" i="11"/>
  <c r="K40" i="11"/>
  <c r="I40" i="11"/>
  <c r="G40" i="11"/>
  <c r="G42" i="11" s="1"/>
  <c r="G43" i="11" s="1"/>
  <c r="N24" i="11"/>
  <c r="M24" i="11"/>
  <c r="L24" i="11"/>
  <c r="K24" i="11"/>
  <c r="I24" i="11"/>
  <c r="G24" i="11"/>
  <c r="G26" i="11" s="1"/>
  <c r="G27" i="11" s="1"/>
  <c r="N39" i="8" l="1"/>
  <c r="M39" i="8"/>
  <c r="K39" i="8"/>
  <c r="I39" i="8"/>
  <c r="G39" i="8"/>
  <c r="G41" i="8" s="1"/>
  <c r="G43" i="8" s="1"/>
  <c r="L38" i="8"/>
  <c r="L39" i="8" s="1"/>
  <c r="N23" i="8"/>
  <c r="M23" i="8"/>
  <c r="L23" i="8"/>
  <c r="K23" i="8"/>
  <c r="I23" i="8"/>
  <c r="G23" i="8"/>
  <c r="G25" i="8" s="1"/>
  <c r="G27" i="8" s="1"/>
  <c r="L22" i="8"/>
  <c r="M57" i="7" l="1"/>
  <c r="L57" i="7"/>
  <c r="K57" i="7"/>
  <c r="J57" i="7"/>
  <c r="H57" i="7"/>
  <c r="F57" i="7"/>
  <c r="M40" i="7"/>
  <c r="L40" i="7"/>
  <c r="K40" i="7"/>
  <c r="J40" i="7"/>
  <c r="H40" i="7"/>
  <c r="F40" i="7"/>
  <c r="F42" i="7" s="1"/>
  <c r="F44" i="7" s="1"/>
  <c r="M23" i="7"/>
  <c r="L23" i="7"/>
  <c r="K23" i="7"/>
  <c r="J23" i="7"/>
  <c r="H23" i="7"/>
  <c r="F23" i="7"/>
  <c r="F25" i="7" s="1"/>
  <c r="F27" i="7" s="1"/>
  <c r="F59" i="7" l="1"/>
  <c r="F61" i="7" s="1"/>
  <c r="N46" i="6"/>
  <c r="M46" i="6"/>
  <c r="L46" i="6"/>
  <c r="K46" i="6"/>
  <c r="I46" i="6"/>
  <c r="G46" i="6"/>
  <c r="G48" i="6" s="1"/>
  <c r="G50" i="6" s="1"/>
  <c r="N29" i="6"/>
  <c r="M29" i="6"/>
  <c r="L29" i="6"/>
  <c r="K29" i="6"/>
  <c r="I29" i="6"/>
  <c r="G29" i="6"/>
  <c r="G31" i="6" s="1"/>
  <c r="G33" i="6" s="1"/>
  <c r="N55" i="5" l="1"/>
  <c r="M55" i="5"/>
  <c r="L55" i="5"/>
  <c r="K55" i="5"/>
  <c r="I55" i="5"/>
  <c r="G55" i="5"/>
  <c r="G57" i="5" s="1"/>
  <c r="G59" i="5" s="1"/>
  <c r="N39" i="5"/>
  <c r="M39" i="5"/>
  <c r="L39" i="5"/>
  <c r="K39" i="5"/>
  <c r="I39" i="5"/>
  <c r="G39" i="5"/>
  <c r="G41" i="5" s="1"/>
  <c r="G43" i="5" s="1"/>
  <c r="N24" i="5"/>
  <c r="M24" i="5"/>
  <c r="L24" i="5"/>
  <c r="K24" i="5"/>
  <c r="I24" i="5"/>
  <c r="G24" i="5"/>
  <c r="G26" i="5" s="1"/>
  <c r="G28" i="5" s="1"/>
  <c r="N118" i="4" l="1"/>
  <c r="M118" i="4"/>
  <c r="L118" i="4"/>
  <c r="K118" i="4"/>
  <c r="I118" i="4"/>
  <c r="G118" i="4"/>
  <c r="N102" i="4"/>
  <c r="M102" i="4"/>
  <c r="L102" i="4"/>
  <c r="K102" i="4"/>
  <c r="I102" i="4"/>
  <c r="G102" i="4"/>
  <c r="N78" i="4"/>
  <c r="M78" i="4"/>
  <c r="L78" i="4"/>
  <c r="K78" i="4"/>
  <c r="I78" i="4"/>
  <c r="G78" i="4"/>
  <c r="N61" i="4"/>
  <c r="M61" i="4"/>
  <c r="L61" i="4"/>
  <c r="K61" i="4"/>
  <c r="I61" i="4"/>
  <c r="G61" i="4"/>
  <c r="G63" i="4" s="1"/>
  <c r="G65" i="4" s="1"/>
  <c r="N43" i="4"/>
  <c r="M43" i="4"/>
  <c r="L43" i="4"/>
  <c r="K43" i="4"/>
  <c r="I43" i="4"/>
  <c r="G43" i="4"/>
  <c r="N23" i="4"/>
  <c r="M23" i="4"/>
  <c r="L23" i="4"/>
  <c r="K23" i="4"/>
  <c r="I23" i="4"/>
  <c r="G23" i="4"/>
  <c r="G120" i="4" l="1"/>
  <c r="G122" i="4" s="1"/>
  <c r="G45" i="4"/>
  <c r="G47" i="4" s="1"/>
  <c r="G25" i="4"/>
  <c r="G27" i="4" s="1"/>
  <c r="G104" i="4"/>
  <c r="G106" i="4" s="1"/>
  <c r="G80" i="4"/>
  <c r="G82" i="4" s="1"/>
  <c r="N66" i="3"/>
  <c r="M66" i="3"/>
  <c r="L66" i="3"/>
  <c r="K66" i="3"/>
  <c r="I66" i="3"/>
  <c r="G66" i="3"/>
  <c r="G70" i="3" s="1"/>
  <c r="N48" i="3"/>
  <c r="M48" i="3"/>
  <c r="L48" i="3"/>
  <c r="K48" i="3"/>
  <c r="I48" i="3"/>
  <c r="G48" i="3"/>
  <c r="N29" i="3"/>
  <c r="M29" i="3"/>
  <c r="L29" i="3"/>
  <c r="K29" i="3"/>
  <c r="I29" i="3"/>
  <c r="G29" i="3"/>
  <c r="G31" i="3" s="1"/>
  <c r="G50" i="3" l="1"/>
  <c r="G68" i="3"/>
</calcChain>
</file>

<file path=xl/sharedStrings.xml><?xml version="1.0" encoding="utf-8"?>
<sst xmlns="http://schemas.openxmlformats.org/spreadsheetml/2006/main" count="2764" uniqueCount="797">
  <si>
    <t>TELEVISIÓN METROPOLITANA, S.A. DE C.V.- CANAL 22</t>
  </si>
  <si>
    <t>SERIES DOCUMENTALES</t>
  </si>
  <si>
    <t>IDENTIFICACIÓN</t>
  </si>
  <si>
    <r>
      <t xml:space="preserve">UNIDAD ADMINISTRATIVA:  </t>
    </r>
    <r>
      <rPr>
        <sz val="10"/>
        <rFont val="Arial"/>
        <family val="2"/>
      </rPr>
      <t>Dirección General</t>
    </r>
  </si>
  <si>
    <r>
      <t xml:space="preserve">TITULAR DE LA UNIDAD ADMINISTRATIVA: </t>
    </r>
    <r>
      <rPr>
        <sz val="10"/>
        <rFont val="Arial"/>
        <family val="2"/>
      </rPr>
      <t>Pável Carlos Glauber Granados Chaparro</t>
    </r>
  </si>
  <si>
    <r>
      <t xml:space="preserve">ÁREAS DE PROCEDENCIA DEL ARCHIVO: </t>
    </r>
    <r>
      <rPr>
        <sz val="10"/>
        <rFont val="Arial"/>
        <family val="2"/>
      </rPr>
      <t>Dirección General</t>
    </r>
  </si>
  <si>
    <r>
      <t xml:space="preserve">TITULAR DEL ARCHIVO DE TRÁMITE: </t>
    </r>
    <r>
      <rPr>
        <sz val="10"/>
        <rFont val="Arial"/>
        <family val="2"/>
      </rPr>
      <t>Anayatzen González Vargas</t>
    </r>
  </si>
  <si>
    <r>
      <t>CARGO:</t>
    </r>
    <r>
      <rPr>
        <sz val="10"/>
        <rFont val="Arial"/>
        <family val="2"/>
      </rPr>
      <t xml:space="preserve"> Secretaria de Director General</t>
    </r>
  </si>
  <si>
    <r>
      <t xml:space="preserve">CORREO ELECTRÓNICO: </t>
    </r>
    <r>
      <rPr>
        <sz val="10"/>
        <rFont val="Arial"/>
        <family val="2"/>
      </rPr>
      <t>anayatzen.gonzalez@canal22.org.mx</t>
    </r>
  </si>
  <si>
    <t>CONTEXTO</t>
  </si>
  <si>
    <r>
      <t xml:space="preserve">FONDO: </t>
    </r>
    <r>
      <rPr>
        <sz val="10"/>
        <rFont val="Arial"/>
        <family val="2"/>
      </rPr>
      <t>TVM C22 Televisión Metropolitana, S.A. de C.V.- Canal 22</t>
    </r>
  </si>
  <si>
    <r>
      <t xml:space="preserve">SECCIÓN: </t>
    </r>
    <r>
      <rPr>
        <sz val="10"/>
        <rFont val="Arial"/>
        <family val="2"/>
      </rPr>
      <t>9C Comunicación Social</t>
    </r>
  </si>
  <si>
    <r>
      <t xml:space="preserve">PERIODO QUE ABARCA TODA LA INFORMACIÓN: </t>
    </r>
    <r>
      <rPr>
        <sz val="10"/>
        <rFont val="Arial"/>
        <family val="2"/>
      </rPr>
      <t>2005-2014</t>
    </r>
  </si>
  <si>
    <t>DESCRIPCIÓN</t>
  </si>
  <si>
    <t>CÓDIGO ANTERIOR</t>
  </si>
  <si>
    <t>CÓDIGO ACTUAL</t>
  </si>
  <si>
    <t xml:space="preserve">NOMBRE DE LA SERIE ANTERIOR </t>
  </si>
  <si>
    <t>NOMBRE DE LA SERIE ACTUAL</t>
  </si>
  <si>
    <t>DESCRIPCIÓN DE LA SERIE</t>
  </si>
  <si>
    <t>ARCHIVOS</t>
  </si>
  <si>
    <t>TRANSFERENCIAS (VOLUMEN TOTAL DE EXP.)</t>
  </si>
  <si>
    <t>TRÁMITE</t>
  </si>
  <si>
    <t>CONCENTRACIÓN</t>
  </si>
  <si>
    <t>HISTÓRICO</t>
  </si>
  <si>
    <t>PRIM.</t>
  </si>
  <si>
    <t>SECUNDARIAS</t>
  </si>
  <si>
    <t>FECHAS</t>
  </si>
  <si>
    <t>VOLUMEN TOTAL EXPEDIENTES</t>
  </si>
  <si>
    <t>BAJA</t>
  </si>
  <si>
    <t>1S.1</t>
  </si>
  <si>
    <t>9C.16</t>
  </si>
  <si>
    <t>Reconocimientos a Canal 22</t>
  </si>
  <si>
    <t xml:space="preserve">Invitaciones y Felicitaciones </t>
  </si>
  <si>
    <t>Documentación en la que se invita, reconoce y agradece la labor de Canal 22</t>
  </si>
  <si>
    <t>N/A</t>
  </si>
  <si>
    <t>2005-2011</t>
  </si>
  <si>
    <t>1S.2</t>
  </si>
  <si>
    <t>Participación en Órganos Interinstitucionales</t>
  </si>
  <si>
    <t>Participación del Director General en Organizaciones externas a Canal 22</t>
  </si>
  <si>
    <t>2005-2008</t>
  </si>
  <si>
    <t>Invitaciones, Felicitaciones y Agradecimientos a Canal 22</t>
  </si>
  <si>
    <t>2013-2014</t>
  </si>
  <si>
    <t>SUBTOTAL VOLUMEN DE EXPEDIENTES</t>
  </si>
  <si>
    <t>TOTAL VOLUMEN DE EXPEDIENTES</t>
  </si>
  <si>
    <t>TOTAL VOLUMEN DE EXPEDIENTES VIGENTES</t>
  </si>
  <si>
    <r>
      <t xml:space="preserve">FONDO: </t>
    </r>
    <r>
      <rPr>
        <sz val="10"/>
        <rFont val="Arial"/>
        <family val="2"/>
      </rPr>
      <t>TVM C22 Televisión Metropolitana, S.A. de C.V.- Canal22</t>
    </r>
  </si>
  <si>
    <r>
      <t xml:space="preserve">SECCIÓN: </t>
    </r>
    <r>
      <rPr>
        <sz val="10"/>
        <rFont val="Arial"/>
        <family val="2"/>
      </rPr>
      <t>10C Control y Auditoría de Actividades Públicas</t>
    </r>
  </si>
  <si>
    <r>
      <t xml:space="preserve">PERIODO QUE ABARCA TODA LA INFORMACIÓN: </t>
    </r>
    <r>
      <rPr>
        <sz val="10"/>
        <rFont val="Arial"/>
        <family val="2"/>
      </rPr>
      <t>2019-  2023</t>
    </r>
  </si>
  <si>
    <t>10C.15</t>
  </si>
  <si>
    <t>Entrega - Recepción</t>
  </si>
  <si>
    <t>Acta Entrega-Recepción</t>
  </si>
  <si>
    <t>2019-2023</t>
  </si>
  <si>
    <t xml:space="preserve">SECCIÓN: </t>
  </si>
  <si>
    <t>6C  Recursos Materiales y Obra Pública</t>
  </si>
  <si>
    <t>6C.6</t>
  </si>
  <si>
    <t>Control de Contratos</t>
  </si>
  <si>
    <t>Contiene los contratratos y solicitudes de pago</t>
  </si>
  <si>
    <t>2018-2023</t>
  </si>
  <si>
    <t>2S.  Producción y Programación</t>
  </si>
  <si>
    <t>2S.4.1</t>
  </si>
  <si>
    <t>Realización de Programas</t>
  </si>
  <si>
    <t xml:space="preserve">Difusión de acontecimientos culturales mediante emisiones periódicas de información cultural.
</t>
  </si>
  <si>
    <t>2002-2012</t>
  </si>
  <si>
    <t xml:space="preserve">ÁREAS DE PROCEDENCIA DEL ARCHIVO: </t>
  </si>
  <si>
    <t>Gerencia de Comunicación Social</t>
  </si>
  <si>
    <t>Gerencia de Diseño Gráfico</t>
  </si>
  <si>
    <t>3S Imagen Corporativa y Comecialización</t>
  </si>
  <si>
    <t>3S/3</t>
  </si>
  <si>
    <t>3S/1</t>
  </si>
  <si>
    <t xml:space="preserve">Difusión Publicitaria </t>
  </si>
  <si>
    <t>Negociaciones Comerciales (colaboración, servicios publicitarios, intercambio, ingresos, por servicios diferenres de tiempo aire)</t>
  </si>
  <si>
    <t>Contiene los trámites para la realización de los contratos de intercambio de difusión publicitaria.</t>
  </si>
  <si>
    <t>2020-2023</t>
  </si>
  <si>
    <t>2008-2019</t>
  </si>
  <si>
    <t>3S/4</t>
  </si>
  <si>
    <t>Sesiones del comité de autorregulación ética de la defensoría del televidente</t>
  </si>
  <si>
    <t>Sesiones, acuerdos y reportes dados por la defensoría del televidente al comité de ética.</t>
  </si>
  <si>
    <t>2007-2015</t>
  </si>
  <si>
    <t>5S/1</t>
  </si>
  <si>
    <t xml:space="preserve">Disposiciones en materia de Imagen Corporativa </t>
  </si>
  <si>
    <t>Contiene informes solicitados por las diferentes áreas internas y entidades externas.</t>
  </si>
  <si>
    <t>2006-2016</t>
  </si>
  <si>
    <t>13S/3</t>
  </si>
  <si>
    <t>Participación a los diferentes Comités donde se involucra la Dirección de Imagen Corporativa.</t>
  </si>
  <si>
    <t>2006-2014</t>
  </si>
  <si>
    <t xml:space="preserve">10C  Control y Auditoría de Actividades Públicas </t>
  </si>
  <si>
    <t>10C.3</t>
  </si>
  <si>
    <t>Auditorías</t>
  </si>
  <si>
    <t>contiene informes para dar cumplimiento a las auditorias realizadas por el Órgano Interno de Control</t>
  </si>
  <si>
    <t>2017-2019</t>
  </si>
  <si>
    <t xml:space="preserve">Se conservan las actas entregas de los funcionarios de la televisora.
</t>
  </si>
  <si>
    <t>2022-2023</t>
  </si>
  <si>
    <t>2013-2018</t>
  </si>
  <si>
    <t xml:space="preserve">6C  Recursos Materiales y Obra Pública </t>
  </si>
  <si>
    <t>Contiene el acuse de solicitud y resultados de SDI, acuse de solicitud de contrato, copia de notificación de adjudicación y copia del contrato.</t>
  </si>
  <si>
    <t>2015-2018</t>
  </si>
  <si>
    <t xml:space="preserve">Gerencia de Promoción e Imagen </t>
  </si>
  <si>
    <t>1C.18 Y 1C.19</t>
  </si>
  <si>
    <t>1C.10</t>
  </si>
  <si>
    <t xml:space="preserve">Convenios de colaboración y convenios de terminación de relación laboral </t>
  </si>
  <si>
    <t xml:space="preserve">Instrumentos jurídicos Consensuales. (Convenios, Bases de Colaboración, Acuerdos, etc) </t>
  </si>
  <si>
    <t>Contiene información sobre la forma en que la televisora realiza sin costo la adquisición de diversos servicios a cambio de spoteo de publicidad y los convenios de terminación de relación laboral con empleados de la Entidad.</t>
  </si>
  <si>
    <t>2014-2023</t>
  </si>
  <si>
    <t>1992-2015</t>
  </si>
  <si>
    <t>2C.7</t>
  </si>
  <si>
    <t>Estudios, dictamenes e informes</t>
  </si>
  <si>
    <t xml:space="preserve">Contiene procedimientos administrativos realizados por la Dirección de Asuntos Jurídicos </t>
  </si>
  <si>
    <t>1C/7, 1C/20, 1C/21, 1C/22</t>
  </si>
  <si>
    <t>2C.8</t>
  </si>
  <si>
    <t xml:space="preserve">Proceso penales, Juicios Laborales, Juicios de Amparo, Juicios agrarios </t>
  </si>
  <si>
    <t>Juicios contra la Entidad</t>
  </si>
  <si>
    <t>Continene información relacionada con juicios que se celebran contra la Entidad.</t>
  </si>
  <si>
    <t>1992-2010</t>
  </si>
  <si>
    <t>2C.9</t>
  </si>
  <si>
    <t>Juicios de la Entidad</t>
  </si>
  <si>
    <t>Continene información relacionada con juicios que se celebra  la Entidad en contra de un tercero.</t>
  </si>
  <si>
    <t xml:space="preserve">PERIODO QUE ABARCA TODA LA INFORMACIÓN: </t>
  </si>
  <si>
    <t>1992-2023</t>
  </si>
  <si>
    <t>1C/8, 1C/9, 1C/10, 1C/11, 1C/12, 1C/13, 1C/14, 1C/15, 1C/16, 1C/17</t>
  </si>
  <si>
    <t>Contratos de licencia (autorización de derechos de exhibición), contratos de creación de obra por encargo, contratos de coproducción, contratos de servicios de producción, contratos de intercambio de servicios, contratos de seguros, contratos de fideicomiso, contratos de comisión mercantil, contratos de obra pública, contratos de compraventa.</t>
  </si>
  <si>
    <t xml:space="preserve">Control de Contratos </t>
  </si>
  <si>
    <t>Contiene información sobre todo tipo de contratos que celebra la Entidad.</t>
  </si>
  <si>
    <t>2016-2023</t>
  </si>
  <si>
    <t>Entrega-Recepción</t>
  </si>
  <si>
    <t>Contiene información de las Actas Entrega realizadas por los Servidores Públicos al retirarse de su cargo.</t>
  </si>
  <si>
    <t>12C.5</t>
  </si>
  <si>
    <t xml:space="preserve">Comité de Información </t>
  </si>
  <si>
    <t>Resguardo de las carpetas de trabajo que contienen los puntos presentados a los integrantes del Comité para su visto bueno, así como listas de asistencia, actas de las reuniones y seguimiento de acuerdos.</t>
  </si>
  <si>
    <t>2002-2022</t>
  </si>
  <si>
    <t>12C.6</t>
  </si>
  <si>
    <t xml:space="preserve">Solicitudes de Información </t>
  </si>
  <si>
    <t xml:space="preserve">Solicitudes de Acceso a la Información </t>
  </si>
  <si>
    <t>Contiene el seguimiento a las solicitudes de Acceso a la Información, recibidas por medio del Sistema de Solicitudes de Información del INAI.</t>
  </si>
  <si>
    <t>2009-2015</t>
  </si>
  <si>
    <t>12C.7</t>
  </si>
  <si>
    <t xml:space="preserve">Obligación de Transparencia </t>
  </si>
  <si>
    <t xml:space="preserve">Portal de Transparencia </t>
  </si>
  <si>
    <t>Contiene el seguimiento trimestral a las actualizaciones realizadas en el Portal de Transparencia, así como los comunicados y requerimientos del INAI.</t>
  </si>
  <si>
    <t>2011-2022</t>
  </si>
  <si>
    <t>12C.8</t>
  </si>
  <si>
    <t xml:space="preserve">Índice de expedientes Reservados </t>
  </si>
  <si>
    <t>Clasificación de Información Reservada</t>
  </si>
  <si>
    <t>Contiene los acuses generados por el Sistema de índices de Expedientes Reservados, derivados de la actualización semestral que realizan las áreas de la televisora y el acuse de envío de actualización al INAI.</t>
  </si>
  <si>
    <t>12C.10</t>
  </si>
  <si>
    <t>Datos Personales</t>
  </si>
  <si>
    <t>Sistemas de Datos Personales</t>
  </si>
  <si>
    <t>Contiene la información de los sistemas de datos registrados por Canal 22 ante el INAI.</t>
  </si>
  <si>
    <t>2012-2022</t>
  </si>
  <si>
    <t>Sesiones de la Asamblea de Accionistas</t>
  </si>
  <si>
    <t xml:space="preserve">Contiene las carpetas derivadas de las Asambleas de Accionistas de Televisión Metropolitana S.A de C.V. </t>
  </si>
  <si>
    <t>SERIES DOCUMENTALES  2023</t>
  </si>
  <si>
    <t>2S.3</t>
  </si>
  <si>
    <t>Vinculación Cultural con Instituciones</t>
  </si>
  <si>
    <t>Colaboración y Apoyo de Canal 22 a diferentes actividades Culturales</t>
  </si>
  <si>
    <t>2016-2022</t>
  </si>
  <si>
    <t>1996-2017</t>
  </si>
  <si>
    <t>Asuntos Internacionales</t>
  </si>
  <si>
    <t>Representación del Gobierno como medio público en el extranjero</t>
  </si>
  <si>
    <t>3C.20</t>
  </si>
  <si>
    <t>Evaluación y control del ejercicio presupuestal</t>
  </si>
  <si>
    <t>Asignación y Ejercicio del Presupuesto de la Producción y Programación de Canal 22.</t>
  </si>
  <si>
    <t>2004-2010</t>
  </si>
  <si>
    <t>10.C.3</t>
  </si>
  <si>
    <t>Contiene el seguimiento para la atención y cumplimiento del requerimiento.</t>
  </si>
  <si>
    <t>2000-2003</t>
  </si>
  <si>
    <t>Acta Entrega-Recepción de la Subdirección General de Producción y Programación.</t>
  </si>
  <si>
    <t>2007-2016</t>
  </si>
  <si>
    <t>2S.2</t>
  </si>
  <si>
    <t xml:space="preserve">2S.1 </t>
  </si>
  <si>
    <t>Proyectos de Producción Audiovisual de Personas Físicas</t>
  </si>
  <si>
    <t>Programas y Proyectos en la Materia</t>
  </si>
  <si>
    <t>Proyectos para serie de televisión en sus diferentes géneros que son presentados por personas físicas para su autorización y, en su caso, realización</t>
  </si>
  <si>
    <t>Realización de Producciones Internas</t>
  </si>
  <si>
    <t>Realización de Producciones no Comerciales</t>
  </si>
  <si>
    <t>Programas de producción propia de Canal 22</t>
  </si>
  <si>
    <t>1993-2012</t>
  </si>
  <si>
    <t>2S.4.3</t>
  </si>
  <si>
    <t>Realización de Coproducciones</t>
  </si>
  <si>
    <t>Coproducciones y Eventos Especiales</t>
  </si>
  <si>
    <t>Programas producidos por Canal 22 con la participación de otras instituciones</t>
  </si>
  <si>
    <t>Eventos Especiales</t>
  </si>
  <si>
    <t>Cobertura de Canal 22 a diferentes festivales y eventos artísticos y culturales</t>
  </si>
  <si>
    <t>Realización de Coproducciones y Eventos Especiales</t>
  </si>
  <si>
    <t>Programas producidos por Canal 22 con la participación de otras instituciones y cobertura a diferentes festivales y eventos artísticos y culturales</t>
  </si>
  <si>
    <t>2013-2015</t>
  </si>
  <si>
    <t>2S.4.2</t>
  </si>
  <si>
    <t>Realización de Producciones Comerciales</t>
  </si>
  <si>
    <t>Comerciales</t>
  </si>
  <si>
    <t>Producción de spots para instituciones públicas</t>
  </si>
  <si>
    <t>2013-2016</t>
  </si>
  <si>
    <t>2S.4.1 / 2S.4.3</t>
  </si>
  <si>
    <t xml:space="preserve">Realización de producciones internas / Realización de coproducciones y Eventos especiales </t>
  </si>
  <si>
    <t xml:space="preserve">Producción de programas de televisión </t>
  </si>
  <si>
    <t xml:space="preserve">Producciones propias, comerciales, noticieros, reportajes y eventos especiales </t>
  </si>
  <si>
    <t xml:space="preserve">Auditorías </t>
  </si>
  <si>
    <t>Auditorías realizadas por el OIC y externos</t>
  </si>
  <si>
    <t>NOMBRE DE LA SERIE</t>
  </si>
  <si>
    <t>5S/2</t>
  </si>
  <si>
    <t>2S.1</t>
  </si>
  <si>
    <t>Producción de Programas de televisión (producciones propias, comerciales, noticieros, reportajes, eventos especiales).</t>
  </si>
  <si>
    <t>serie que contiene documentos relacionados a los tr´mites para la adquisición de licencias de derechos de exhibición (material televisivo para las señales 22.1 y 22.2 de Canal 22.)</t>
  </si>
  <si>
    <t>2017-2023</t>
  </si>
  <si>
    <t>2012-2016</t>
  </si>
  <si>
    <t>2S.4</t>
  </si>
  <si>
    <t xml:space="preserve">Comité de Obras Audiovisuales </t>
  </si>
  <si>
    <t>serie que contiene documentos relacionados a la información de los materiales televisivos y producciones propias de Cnal 22 que se presentaran en pantalla por las señales 22.1 y 22.2 en las Sesiones Ordinarias y Extraordinarias del Comité de Obras Audiovisuales para su aprobación.</t>
  </si>
  <si>
    <t>2018-2022</t>
  </si>
  <si>
    <t>5S/4</t>
  </si>
  <si>
    <t xml:space="preserve">Contiene expedentes o documentos generados en la contratación de un servicio.
</t>
  </si>
  <si>
    <t xml:space="preserve">Contiene expedentes o documentos generados en la entrega- recepción de cargos
</t>
  </si>
  <si>
    <t xml:space="preserve">2S Producción, Programación, transmisión e Ingenieria  </t>
  </si>
  <si>
    <t>2005-2023</t>
  </si>
  <si>
    <t>11S/3</t>
  </si>
  <si>
    <t xml:space="preserve">Intercambios programáticos  para la Señal Internacional </t>
  </si>
  <si>
    <t xml:space="preserve">Intercambios programáticos de televisión </t>
  </si>
  <si>
    <t xml:space="preserve">Control de contratos y convenios para la  adquisición de materiales, pases y vigencias </t>
  </si>
  <si>
    <t>2015-2023</t>
  </si>
  <si>
    <t>2005-2015</t>
  </si>
  <si>
    <t>Contiene Acta de Entrega de la C. Orissa Castellanos Rodríguez</t>
  </si>
  <si>
    <t>4S. Transmisión e Ingeniería</t>
  </si>
  <si>
    <t>2002-2017</t>
  </si>
  <si>
    <t>4S.1</t>
  </si>
  <si>
    <t>Cumplimiento de informes de Técnica y Operaciones</t>
  </si>
  <si>
    <t xml:space="preserve">Disposiciones en Materia de Transmisión e Ingeniería </t>
  </si>
  <si>
    <t>Esta serie contiene informes para dar cumplimiento a las auditorias realizadas por el Órgano Interno de Control, asi como informes de la Subdirección General Técnica y Operativa.</t>
  </si>
  <si>
    <t>2009-2017</t>
  </si>
  <si>
    <t>Programas y Proyectos</t>
  </si>
  <si>
    <t>Esta serie contiene los proyectos relacionados con la digitalización de equipo, así como las propuestas de repetidoras en algunos estados de la República Mexicana.</t>
  </si>
  <si>
    <t>2002-2011</t>
  </si>
  <si>
    <t>10C Control de Auditorias de Actividades Públicas</t>
  </si>
  <si>
    <t xml:space="preserve">Disposiciones en Materia de Transmisión e Ingenieria </t>
  </si>
  <si>
    <t xml:space="preserve">Esta serie contiene informes para dar cumplimiento a las audoitorias realizadas por el Órgano Interno de Control. </t>
  </si>
  <si>
    <t>2018-2019</t>
  </si>
  <si>
    <t>Esta serie contiene información de la entrega de cargo de servidores públicos.</t>
  </si>
  <si>
    <t>6C Recursos Materiales y Obra Pública</t>
  </si>
  <si>
    <t>2014-2017</t>
  </si>
  <si>
    <t xml:space="preserve">Esta serie contiene  informes de los servicios realizados y trámites de  pago para dar cumplimiento a los contratos formalizados. </t>
  </si>
  <si>
    <t>2S  Producción, Programación, Transmisión e Ingeniería</t>
  </si>
  <si>
    <t>TRANSFERENCIAS 
(VOLUMEN TOTAL DE EXP.)</t>
  </si>
  <si>
    <t>Disposiciones en materia de Transmisión e Ingeniería</t>
  </si>
  <si>
    <t>Es la serie que contiene informes solicitados a esta Subdirección General por las diferentes áreas internas de la televisora, para que a su vez esta información sea reportada a las diversas dependencias.</t>
  </si>
  <si>
    <t>2015-2017</t>
  </si>
  <si>
    <t>4S.2</t>
  </si>
  <si>
    <t>Documentación Técnica</t>
  </si>
  <si>
    <t>Es la serie que contiene diversos trámites ante el I.F.T. de documentación técnica como boletas de estadística  anual, Pago de derechos de usos de Frecuencias, Licitaciones Públicas registro de pruebas de comportamiento levantamientos topográficos de la Estación Transmisora y Casa Habitación del Cerro del Chiquihuite.</t>
  </si>
  <si>
    <t>1990 al 2009</t>
  </si>
  <si>
    <t>8S/3</t>
  </si>
  <si>
    <t>Reportes de Operaciones</t>
  </si>
  <si>
    <t>Es la Serie que contiene los reportes de monitoreo operación  de la Transmisión, así como calendario y Bitácoras de Mantenimiento Preventivo y correctivo de los equipos.</t>
  </si>
  <si>
    <t>2017-2018</t>
  </si>
  <si>
    <t>2009 al 2013</t>
  </si>
  <si>
    <t>8S/1</t>
  </si>
  <si>
    <t>Servicios de Transmisiones Televisivas</t>
  </si>
  <si>
    <t>Servicios técnicos y operativos</t>
  </si>
  <si>
    <t>Contiene los oficios  y reportes en donde las áreas solicitan servicios para; scouting, conducción, Transmisión, Enlaces de Microondas, Fibra Óptica y Enlace Satelital, asimismo copiados estudios, islas de Edición, Postproducción, Sistemas portátiles derivados de las grabaciones  de los diferentes programas.</t>
  </si>
  <si>
    <t>2017-2022</t>
  </si>
  <si>
    <t>2009 al 2015</t>
  </si>
  <si>
    <t xml:space="preserve">                                                              TOTAL VOLUMEN DE EXPEDIENTES VIGENTES </t>
  </si>
  <si>
    <t>6C Recursos Materiales y Óbra Pública</t>
  </si>
  <si>
    <t>Es la Serie que contiene  acuses de contratos que se formalizaron con diferentes   Empresas derivado de los distintos procesos de las necesidades tecnicas de la  Direccion de Transmisiones</t>
  </si>
  <si>
    <t>10C Control y Auditoría de Activades Públicas</t>
  </si>
  <si>
    <t xml:space="preserve">Entrega-Recepción </t>
  </si>
  <si>
    <t>Recepcion y Entrega del Acta Admva denomindada entrega recepcion de la SGTO.</t>
  </si>
  <si>
    <t>4S.4</t>
  </si>
  <si>
    <t>Servicios Técnicos Operativos</t>
  </si>
  <si>
    <t>Servicios técnicos de ingeniería y transmisiones</t>
  </si>
  <si>
    <t>Contiene los reportes de copiados, estudios, postproducciones, sistemas portátiles, derivados de los diferentes programas.</t>
  </si>
  <si>
    <t>2004-2016</t>
  </si>
  <si>
    <t>Contiene los contratos celebrados con diferentes Proveedores de Servicios.</t>
  </si>
  <si>
    <r>
      <t xml:space="preserve">UNIDAD ADMINISTRATIVA:  </t>
    </r>
    <r>
      <rPr>
        <sz val="10"/>
        <rFont val="Arial"/>
        <family val="2"/>
      </rPr>
      <t>Subdirección General de Administración y Finanzas</t>
    </r>
  </si>
  <si>
    <r>
      <t xml:space="preserve">ÁREAS DE PROCEDENCIA DEL ARCHIVO: </t>
    </r>
    <r>
      <rPr>
        <sz val="10"/>
        <rFont val="Arial"/>
        <family val="2"/>
      </rPr>
      <t xml:space="preserve"> Subdirección General de Administración y Finanzas</t>
    </r>
  </si>
  <si>
    <r>
      <t xml:space="preserve">TITULAR DEL ARCHIVO DE TRÁMITE:  </t>
    </r>
    <r>
      <rPr>
        <sz val="10"/>
        <rFont val="Arial"/>
        <family val="2"/>
      </rPr>
      <t>Thelma Yazmín Esquivel Neri</t>
    </r>
  </si>
  <si>
    <r>
      <t>CARGO:</t>
    </r>
    <r>
      <rPr>
        <sz val="10"/>
        <rFont val="Arial"/>
        <family val="2"/>
      </rPr>
      <t xml:space="preserve">  Jefa del Departamento de Organización, Evaluación e Información </t>
    </r>
  </si>
  <si>
    <r>
      <t xml:space="preserve">CORREO ELECTRÓNICO:  </t>
    </r>
    <r>
      <rPr>
        <sz val="10"/>
        <rFont val="Arial"/>
        <family val="2"/>
      </rPr>
      <t>thelma.esquivel@canal22.org.mx</t>
    </r>
  </si>
  <si>
    <r>
      <t xml:space="preserve">SECCIÓN:  </t>
    </r>
    <r>
      <rPr>
        <sz val="10"/>
        <rFont val="Arial"/>
        <family val="2"/>
      </rPr>
      <t>3C. Programación, Organización y Presupuesto</t>
    </r>
  </si>
  <si>
    <r>
      <t xml:space="preserve">PERIODO QUE ABARCA TODA LA INFORMACIÓN:  </t>
    </r>
    <r>
      <rPr>
        <sz val="10"/>
        <rFont val="Arial"/>
        <family val="2"/>
      </rPr>
      <t>2003-2023</t>
    </r>
  </si>
  <si>
    <t>3C.12</t>
  </si>
  <si>
    <t>Integración y Dictamen de Manuales, Normas y Lineamientos de Procesos y Procedimientos</t>
  </si>
  <si>
    <t>Contiene información referente al Comité Revisor de Manuales y Procedimientos Internos de la Entidad</t>
  </si>
  <si>
    <t>2003-2023</t>
  </si>
  <si>
    <t>2004-2019</t>
  </si>
  <si>
    <r>
      <t xml:space="preserve">SECCIÓN:  </t>
    </r>
    <r>
      <rPr>
        <sz val="10"/>
        <rFont val="Arial"/>
        <family val="2"/>
      </rPr>
      <t>6C. Recursos Materiales y Obra Pública</t>
    </r>
  </si>
  <si>
    <r>
      <t xml:space="preserve">PERIODO QUE ABARCA TODA LA INFORMACIÓN:  </t>
    </r>
    <r>
      <rPr>
        <sz val="10"/>
        <rFont val="Arial"/>
        <family val="2"/>
      </rPr>
      <t>2009-2023</t>
    </r>
  </si>
  <si>
    <t xml:space="preserve">Control de contratos </t>
  </si>
  <si>
    <t>Contiene información referente a los pagos, copias del contrato y seguimientos de pagos.</t>
  </si>
  <si>
    <t>2009-2023</t>
  </si>
  <si>
    <t>2009-2019</t>
  </si>
  <si>
    <r>
      <t xml:space="preserve">SECCIÓN:  </t>
    </r>
    <r>
      <rPr>
        <sz val="10"/>
        <rFont val="Arial"/>
        <family val="2"/>
      </rPr>
      <t>10C. Control y Auditoría de Activiadaes Públicas</t>
    </r>
  </si>
  <si>
    <r>
      <t xml:space="preserve">PERIODO QUE ABARCA TODA LA INFORMACIÓN:  </t>
    </r>
    <r>
      <rPr>
        <sz val="10"/>
        <rFont val="Arial"/>
        <family val="2"/>
      </rPr>
      <t>2004-2023</t>
    </r>
  </si>
  <si>
    <t xml:space="preserve">contiene el seguimiento y comclusión de las Auditorías </t>
  </si>
  <si>
    <t>2013-2019</t>
  </si>
  <si>
    <t>2004-2014</t>
  </si>
  <si>
    <t>Entregas - Recepción</t>
  </si>
  <si>
    <t>Documentación relacionada a las entregas y recepciones de la titularidad del Canal.</t>
  </si>
  <si>
    <t>218-2019</t>
  </si>
  <si>
    <t>10C.16</t>
  </si>
  <si>
    <t>Libros blancos</t>
  </si>
  <si>
    <t>Contiene la rendición de cuentas de la Entidad</t>
  </si>
  <si>
    <t>2007-2023</t>
  </si>
  <si>
    <r>
      <t xml:space="preserve">SECCIÓN:  </t>
    </r>
    <r>
      <rPr>
        <sz val="10"/>
        <rFont val="Arial"/>
        <family val="2"/>
      </rPr>
      <t>11C. Planeación, Información, Evaluación y Políticas</t>
    </r>
  </si>
  <si>
    <r>
      <t xml:space="preserve">PERIODO QUE ABARCA TODA LA INFORMACIÓN:  </t>
    </r>
    <r>
      <rPr>
        <sz val="10"/>
        <rFont val="Arial"/>
        <family val="2"/>
      </rPr>
      <t>1992-2023</t>
    </r>
  </si>
  <si>
    <t>11C.4</t>
  </si>
  <si>
    <t>Programas y Proyectos en Materia de Información y Evaluación</t>
  </si>
  <si>
    <t>Documentación referente a Programas Internos Anuales y de Evaluación.</t>
  </si>
  <si>
    <t>4C.29</t>
  </si>
  <si>
    <t>11C.14</t>
  </si>
  <si>
    <t>Sesiones del Comité de Autorregulación Ética</t>
  </si>
  <si>
    <t>Grupo Interinstitucional de Información (Comités)</t>
  </si>
  <si>
    <t>Documentación referente a Comités Internos</t>
  </si>
  <si>
    <t>1993-2023</t>
  </si>
  <si>
    <t>11C.16</t>
  </si>
  <si>
    <t>Informe Anual de Labores</t>
  </si>
  <si>
    <t>Informes periódicos a instancias externas</t>
  </si>
  <si>
    <t>2002-2020</t>
  </si>
  <si>
    <t>2005-2006</t>
  </si>
  <si>
    <t>11C.17</t>
  </si>
  <si>
    <t>Informe de Ejecución</t>
  </si>
  <si>
    <t>2007-2012</t>
  </si>
  <si>
    <r>
      <t xml:space="preserve">SECCIÓN:  </t>
    </r>
    <r>
      <rPr>
        <sz val="10"/>
        <rFont val="Arial"/>
        <family val="2"/>
      </rPr>
      <t>1S. Gobierno</t>
    </r>
  </si>
  <si>
    <r>
      <t xml:space="preserve">PERIODO QUE ABARCA TODA LA INFORMACIÓN:  </t>
    </r>
    <r>
      <rPr>
        <sz val="10"/>
        <rFont val="Arial"/>
        <family val="2"/>
      </rPr>
      <t>1993-2023</t>
    </r>
  </si>
  <si>
    <t>1.S.1</t>
  </si>
  <si>
    <t>Consejo de Administración</t>
  </si>
  <si>
    <t>Sesiones Ordinarias y Extraordinarias del Consejo de Administración</t>
  </si>
  <si>
    <t>1993-2014</t>
  </si>
  <si>
    <t>5C Recursos Financieros</t>
  </si>
  <si>
    <t>5C.8</t>
  </si>
  <si>
    <t xml:space="preserve">Facturación </t>
  </si>
  <si>
    <t>Contiene el consecutivo fiscal de las facturas de las ventas realizadas por la Entidad.</t>
  </si>
  <si>
    <t>2007-2018</t>
  </si>
  <si>
    <t>1999-2011</t>
  </si>
  <si>
    <t>5C.9</t>
  </si>
  <si>
    <t>Notas de Crédito</t>
  </si>
  <si>
    <t>Contiene el consecutivo de los descuentos o bonificaciones a los clientes.</t>
  </si>
  <si>
    <t>5C.3</t>
  </si>
  <si>
    <t>5C.5</t>
  </si>
  <si>
    <t>Libros Contables</t>
  </si>
  <si>
    <t>Contiene el libro diario, libro mayor, libro de inventarios y balance de la Entidad por año.</t>
  </si>
  <si>
    <t>2000-2023</t>
  </si>
  <si>
    <t>5C.6</t>
  </si>
  <si>
    <t>5C.17</t>
  </si>
  <si>
    <t>Registro y Control de Pólizas de Egresos</t>
  </si>
  <si>
    <t>Contiene las pólizas contables correspondientes a los pagos de los proveedores y prestadores de servicios.</t>
  </si>
  <si>
    <t>1998-2013</t>
  </si>
  <si>
    <t>5C.18</t>
  </si>
  <si>
    <t>Registro y Control de Pólizas de Ingresos</t>
  </si>
  <si>
    <t>Contiene las pólizas contables con la documentación soporte correspondiente al ingreso de dinero de la Entidad, ya sea en efectivo, transferencia o cheque.</t>
  </si>
  <si>
    <t>2006-2007</t>
  </si>
  <si>
    <t>5C.7</t>
  </si>
  <si>
    <t>5C.19</t>
  </si>
  <si>
    <t>Registro y Control de Pólizas de Diario</t>
  </si>
  <si>
    <t>Póliza de Diario</t>
  </si>
  <si>
    <t>Contiene las pólizas contables de las operaciones que no involucran movimientos en efectivo, así como el detalle por cada transacción, cuenta contable y auxiliares.</t>
  </si>
  <si>
    <t>1998-2011</t>
  </si>
  <si>
    <t>5C.10</t>
  </si>
  <si>
    <t>5C.23</t>
  </si>
  <si>
    <t>Conciliaciones Bancarias</t>
  </si>
  <si>
    <t>Conciliaciones</t>
  </si>
  <si>
    <t>Contiene todas las conciliaciones bancarias mensuales y estados de cuenta.</t>
  </si>
  <si>
    <t>1999 y 2002 y 2011</t>
  </si>
  <si>
    <t>5C.2</t>
  </si>
  <si>
    <t>5C.24</t>
  </si>
  <si>
    <t>Estados Financieros</t>
  </si>
  <si>
    <t>Es la serie que contiene la situación financiera mensual de la Entidad.</t>
  </si>
  <si>
    <t>1992, 1994, 2001, 2002</t>
  </si>
  <si>
    <t>5C.4</t>
  </si>
  <si>
    <t>Declaraciones de Impuestos</t>
  </si>
  <si>
    <t>Contiene las diversas declaraciones fiscales a las que está obligada la Entidad.</t>
  </si>
  <si>
    <t>1990-2012</t>
  </si>
  <si>
    <t>5C.1</t>
  </si>
  <si>
    <t>Documentos Fiscales Secretaría de Hacienda y Crédito Público (SAT)</t>
  </si>
  <si>
    <t>Documentos Fiscales</t>
  </si>
  <si>
    <t>Contiene los documentos fiscales emitidos por la entidad o enviados por el SAT.</t>
  </si>
  <si>
    <t>5C.11</t>
  </si>
  <si>
    <t>Cumplimiento de Informes de Contabilidad</t>
  </si>
  <si>
    <t>Contiene la información mensual entregada al PNEGI y cualquier otro informe solicitado por las diferentes instancias.</t>
  </si>
  <si>
    <t>1998-2004</t>
  </si>
  <si>
    <t xml:space="preserve">  </t>
  </si>
  <si>
    <t>12C/1</t>
  </si>
  <si>
    <t>8C.4</t>
  </si>
  <si>
    <t xml:space="preserve">Comité de Informática y Telecomunicaciones </t>
  </si>
  <si>
    <t>Desarrollo e Infraestructura de Telecomunicaciones</t>
  </si>
  <si>
    <t>Contiene Carpetas del Comités, Contratación y Adquisición de Servicios.</t>
  </si>
  <si>
    <t>2002-2010</t>
  </si>
  <si>
    <t>12C/2</t>
  </si>
  <si>
    <t>8C.7</t>
  </si>
  <si>
    <t xml:space="preserve">Programa de Desarrollo Informático </t>
  </si>
  <si>
    <t>Disposiciones en Materia de Informática</t>
  </si>
  <si>
    <t>Contiene Servicios Administrados y Contratación de los Servicios de Telefonía</t>
  </si>
  <si>
    <t>12C/3</t>
  </si>
  <si>
    <t>8C.8</t>
  </si>
  <si>
    <t xml:space="preserve">Soporte Técnico </t>
  </si>
  <si>
    <t>Programas y Proyectos sobre Informática</t>
  </si>
  <si>
    <t>Reportes de soporte</t>
  </si>
  <si>
    <t>2011-2023</t>
  </si>
  <si>
    <t>12C/4</t>
  </si>
  <si>
    <t>8C.10</t>
  </si>
  <si>
    <t xml:space="preserve">Servicios y Productos en Internet e Intranet </t>
  </si>
  <si>
    <t>Seguridad Informática</t>
  </si>
  <si>
    <t>Contiene Altas de Cuentas, Solicitudes de Servicio y Lineamientos para la Utilización de Internet</t>
  </si>
  <si>
    <t>12C/5</t>
  </si>
  <si>
    <t>8C.11</t>
  </si>
  <si>
    <t xml:space="preserve">Desarrollo de Sistemas </t>
  </si>
  <si>
    <t>Contiene Sistemas Helpdesk Helpdeskdiseño Control de contratos jurídicos y Contratación de Servicios, actualización, Mantenimiento y Licenciamiento de Software</t>
  </si>
  <si>
    <t>12C/6</t>
  </si>
  <si>
    <t>8C.25</t>
  </si>
  <si>
    <t xml:space="preserve">Servicios y Productos de Internet e Intranet </t>
  </si>
  <si>
    <t>Contiene Sistema Firewall Openbsd de intrusos Filtrado de contenidos</t>
  </si>
  <si>
    <t>2011-2021</t>
  </si>
  <si>
    <t xml:space="preserve"> N/A</t>
  </si>
  <si>
    <t>Auditorias</t>
  </si>
  <si>
    <t>Contiene Información de las Auditorias emitidas por el Órgano Interno de Control</t>
  </si>
  <si>
    <t>Contiene Información del Acta entrega recepción de la Gerencia de Tecnologías de la Información</t>
  </si>
  <si>
    <t xml:space="preserve">6C.  Recursos Materiales y Obras Pública </t>
  </si>
  <si>
    <t>8C/2</t>
  </si>
  <si>
    <t>6C.4</t>
  </si>
  <si>
    <t xml:space="preserve">Licitaciones Públicas de Adquisiciones y Servicios     Adjudicaciones directas por monto y/o excepcion                   Invitación A Cuando Menos tres personas para Obra Pública y Servicios Relacionados </t>
  </si>
  <si>
    <t xml:space="preserve">  Adquisiciones</t>
  </si>
  <si>
    <t>Esta serie contiene los concursos efectuados a través del procedimiento de Licitación Pública en materia de Adquisiciones, Arrendamientos y Servicios Nacionales e Internacionales; Adjudicación Directa por monto y/o por excepción e Invitación a cuando menos tres personas en materia de obras públicas y servicios relacionados con las mismas nacionales e internacionales.</t>
  </si>
  <si>
    <t>2019- 2023</t>
  </si>
  <si>
    <t>6C.5</t>
  </si>
  <si>
    <t xml:space="preserve">Sanciones, inconformides, conciliaciones, derivados de contratos </t>
  </si>
  <si>
    <t>Expedientes de las inconformidades en los procesos de adquisiciones (documentación derivada de las observaciones e inconformidades y conciliaciones)</t>
  </si>
  <si>
    <t>8C/3</t>
  </si>
  <si>
    <t>Adjudicaciones Directas de Adquisiciones y Servicios</t>
  </si>
  <si>
    <t>Esta serie contiene Expedientes de pedidos de contratación</t>
  </si>
  <si>
    <t>2000- 2017 y 2018</t>
  </si>
  <si>
    <t>9C/10</t>
  </si>
  <si>
    <t>6C.17</t>
  </si>
  <si>
    <t xml:space="preserve">Control de Bienes de Activo Fijo </t>
  </si>
  <si>
    <t>Inventario Físico y Control de Bienes Muebles</t>
  </si>
  <si>
    <t>Esta serie contiene la documentación del registro,el registro y control de movimientos de entradas y salidas del almacén, control de movimientos de los inventarios de activo fijo propiedad de Canal 22</t>
  </si>
  <si>
    <t>2003- 2017 y 2018</t>
  </si>
  <si>
    <t>8C/5</t>
  </si>
  <si>
    <t>6C.23</t>
  </si>
  <si>
    <t>Comité de Adquisiciones, Arrendamientos y Servicios</t>
  </si>
  <si>
    <t>Comités y Subcomités de Adquisiciones Arrendamientos y Servicios</t>
  </si>
  <si>
    <t xml:space="preserve">Esta serie contiene las sesiones ordinarias y extraordinarias de los asuntos presentados ante el Comité de Adquisiciones, Arrendamientos y Servicios </t>
  </si>
  <si>
    <t xml:space="preserve">2000-2013, 2017 y 2018 </t>
  </si>
  <si>
    <t>6C.24</t>
  </si>
  <si>
    <t>Comité de Enajenación de bienes muebles e inmuebles</t>
  </si>
  <si>
    <t>Expedientes de actas del Comité de enajenación de bienes muebles</t>
  </si>
  <si>
    <t>7C.  Servicios Generales</t>
  </si>
  <si>
    <t>7C.8</t>
  </si>
  <si>
    <t xml:space="preserve"> Servicios de telefonía, telefonia celular y radiolocalización</t>
  </si>
  <si>
    <t>Servicios de telefonía, telefonia celular y radiolocalización</t>
  </si>
  <si>
    <t>Expedientes con documentación administrativa del servicio telefonía celular</t>
  </si>
  <si>
    <t>7C.13</t>
  </si>
  <si>
    <t>Control de parque vehicular</t>
  </si>
  <si>
    <t xml:space="preserve"> Control de parque vehicular</t>
  </si>
  <si>
    <t>Expedientes con documentación administrativa del servicio del parque vehicular</t>
  </si>
  <si>
    <t>7C.14</t>
  </si>
  <si>
    <t>Control de Combustible</t>
  </si>
  <si>
    <t xml:space="preserve">Expedientes con documentación administrativa del servicio de vales de combustible </t>
  </si>
  <si>
    <t>2000- 2017</t>
  </si>
  <si>
    <t>10C.  Control y Auditoría de Actividades Pública</t>
  </si>
  <si>
    <t xml:space="preserve">Esta serie contiene la documentación de observaciones de auditorias </t>
  </si>
  <si>
    <t>Esta serie contiene la documentación de actas entregas de personal de mando</t>
  </si>
  <si>
    <r>
      <t xml:space="preserve">UNIDAD ADMINISTRATIVA:  </t>
    </r>
    <r>
      <rPr>
        <sz val="10"/>
        <rFont val="Arial"/>
        <family val="2"/>
      </rPr>
      <t>Dirección de Noticias</t>
    </r>
  </si>
  <si>
    <r>
      <t xml:space="preserve">TITULAR DE LA UNIDAD ADMINISTRATIVA: </t>
    </r>
    <r>
      <rPr>
        <sz val="10"/>
        <rFont val="Arial"/>
        <family val="2"/>
      </rPr>
      <t xml:space="preserve"> Javier Aranda Luna</t>
    </r>
  </si>
  <si>
    <r>
      <t>ÁREAS DE PROCEDENCIA DEL ARCHIVO:</t>
    </r>
    <r>
      <rPr>
        <sz val="10"/>
        <rFont val="Arial"/>
        <family val="2"/>
      </rPr>
      <t xml:space="preserve">  Dirección de noticias</t>
    </r>
  </si>
  <si>
    <r>
      <t xml:space="preserve">TITULAR DEL ARCHIVO DE TRÁMITE: </t>
    </r>
    <r>
      <rPr>
        <sz val="10"/>
        <rFont val="Arial"/>
        <family val="2"/>
      </rPr>
      <t xml:space="preserve"> Marsela A. Berlanga Córdova</t>
    </r>
  </si>
  <si>
    <r>
      <t>CARGO:</t>
    </r>
    <r>
      <rPr>
        <sz val="10"/>
        <rFont val="Arial"/>
        <family val="2"/>
      </rPr>
      <t xml:space="preserve"> Asistente Administrativo de la Dirección de Noticias</t>
    </r>
  </si>
  <si>
    <r>
      <t xml:space="preserve">CORREO ELECTRÓNICO: </t>
    </r>
    <r>
      <rPr>
        <sz val="10"/>
        <rFont val="Arial"/>
        <family val="2"/>
      </rPr>
      <t>marsela.berlanga@canal22.org.mx</t>
    </r>
  </si>
  <si>
    <r>
      <t xml:space="preserve">FONDO:  </t>
    </r>
    <r>
      <rPr>
        <sz val="10"/>
        <rFont val="Arial"/>
        <family val="2"/>
      </rPr>
      <t>TVM C22 Televisión Metropolitana, S.A. de C.V.- CANAL 22</t>
    </r>
  </si>
  <si>
    <r>
      <t xml:space="preserve">PERIODO QUE ABARCA TODA LA INFORMACIÓN:  </t>
    </r>
    <r>
      <rPr>
        <sz val="10"/>
        <rFont val="Arial"/>
        <family val="2"/>
      </rPr>
      <t>2018-2023</t>
    </r>
  </si>
  <si>
    <r>
      <t xml:space="preserve">FONDO: </t>
    </r>
    <r>
      <rPr>
        <sz val="10"/>
        <rFont val="Arial"/>
        <family val="2"/>
      </rPr>
      <t>MHL11425 Televisión Metropolitana, S.A. de C.V.- Canal 22</t>
    </r>
  </si>
  <si>
    <r>
      <t xml:space="preserve">PERIODO QUE ABARCA TODA LA INFORMACIÓN:  </t>
    </r>
    <r>
      <rPr>
        <sz val="10"/>
        <rFont val="Arial"/>
        <family val="2"/>
      </rPr>
      <t>2002-2012</t>
    </r>
  </si>
  <si>
    <r>
      <t xml:space="preserve">UNIDAD ADMINISTRATIVA: </t>
    </r>
    <r>
      <rPr>
        <sz val="10"/>
        <rFont val="Arial"/>
        <family val="2"/>
      </rPr>
      <t xml:space="preserve">Dirección de Imagen Coorporativa </t>
    </r>
  </si>
  <si>
    <r>
      <t xml:space="preserve">TITULAR DE LA UNIDAD ADMINISTRATIVA: </t>
    </r>
    <r>
      <rPr>
        <sz val="10"/>
        <rFont val="Arial"/>
        <family val="2"/>
      </rPr>
      <t>Emiliano Mora Barajas</t>
    </r>
  </si>
  <si>
    <r>
      <t xml:space="preserve">TITULAR DEL ARCHIVO DE TRÁMITE: </t>
    </r>
    <r>
      <rPr>
        <sz val="10"/>
        <rFont val="Arial"/>
        <family val="2"/>
      </rPr>
      <t>Blanca Nancy Moreno Fuentes</t>
    </r>
  </si>
  <si>
    <r>
      <t>CARGO:</t>
    </r>
    <r>
      <rPr>
        <sz val="10"/>
        <rFont val="Arial"/>
        <family val="2"/>
      </rPr>
      <t xml:space="preserve"> Asistente de la Dirección </t>
    </r>
  </si>
  <si>
    <r>
      <t xml:space="preserve">CORREO ELECTRÓNICO: </t>
    </r>
    <r>
      <rPr>
        <sz val="10"/>
        <rFont val="Arial"/>
        <family val="2"/>
      </rPr>
      <t>nancy.moreno@canal22.org.mx</t>
    </r>
  </si>
  <si>
    <r>
      <t xml:space="preserve">PERIODO QUE ABARCA TODA LA INFORMACIÓN: </t>
    </r>
    <r>
      <rPr>
        <sz val="10"/>
        <rFont val="Arial"/>
        <family val="2"/>
      </rPr>
      <t>2006 - 20023</t>
    </r>
  </si>
  <si>
    <r>
      <t xml:space="preserve">PERIODO QUE ABARCA TODA LA INFORMACIÓN: </t>
    </r>
    <r>
      <rPr>
        <sz val="10"/>
        <rFont val="Arial"/>
        <family val="2"/>
      </rPr>
      <t>2013-2023</t>
    </r>
  </si>
  <si>
    <r>
      <t xml:space="preserve">PERIODO QUE ABARCA TODA LA INFORMACIÓN: </t>
    </r>
    <r>
      <rPr>
        <sz val="10"/>
        <rFont val="Arial"/>
        <family val="2"/>
      </rPr>
      <t>2015-2023</t>
    </r>
  </si>
  <si>
    <r>
      <t xml:space="preserve">UNIDAD ADMINISTRATIVA: </t>
    </r>
    <r>
      <rPr>
        <sz val="10"/>
        <rFont val="Arial"/>
        <family val="2"/>
      </rPr>
      <t>Dirección de Asuntos Jurídicos</t>
    </r>
  </si>
  <si>
    <r>
      <t xml:space="preserve">TITULAR DE LA UNIDAD ADMINISTRATIVA: </t>
    </r>
    <r>
      <rPr>
        <sz val="10"/>
        <rFont val="Arial"/>
        <family val="2"/>
      </rPr>
      <t>Lic. Miguel Ángel Hernández Suárez Encargado de la Dirección de Asuntos Jurídicos de Conformidad con el oficio DG/100/118/2023 del 27 de julio de 2023</t>
    </r>
  </si>
  <si>
    <r>
      <t xml:space="preserve">ÁREAS DE PROCEDENCIA DEL ARCHIVO: </t>
    </r>
    <r>
      <rPr>
        <sz val="10"/>
        <rFont val="Arial"/>
        <family val="2"/>
      </rPr>
      <t>Dirección de Asuntos Jurídicos</t>
    </r>
  </si>
  <si>
    <r>
      <t xml:space="preserve">TITULAR DEL ARCHIVO DE TRÁMITE: </t>
    </r>
    <r>
      <rPr>
        <sz val="10"/>
        <rFont val="Arial"/>
        <family val="2"/>
      </rPr>
      <t>María Guadalupe Ramírez Barreto</t>
    </r>
  </si>
  <si>
    <r>
      <t>CARGO:</t>
    </r>
    <r>
      <rPr>
        <sz val="10"/>
        <rFont val="Arial"/>
        <family val="2"/>
      </rPr>
      <t xml:space="preserve"> Abogado</t>
    </r>
  </si>
  <si>
    <r>
      <t xml:space="preserve">CORREO ELECTRÓNICO: </t>
    </r>
    <r>
      <rPr>
        <sz val="10"/>
        <rFont val="Arial"/>
        <family val="2"/>
      </rPr>
      <t>maria.ramirez@canal22.org.mx</t>
    </r>
  </si>
  <si>
    <r>
      <t xml:space="preserve">FONDO: </t>
    </r>
    <r>
      <rPr>
        <sz val="10"/>
        <rFont val="Arial"/>
        <family val="2"/>
      </rPr>
      <t>TVM C22 Televisión Metropolitana, S.A. de C.V. - CANAL 22</t>
    </r>
  </si>
  <si>
    <r>
      <t xml:space="preserve">SECCIÓN: </t>
    </r>
    <r>
      <rPr>
        <sz val="10"/>
        <rFont val="Arial"/>
        <family val="2"/>
      </rPr>
      <t>1C Legislación</t>
    </r>
  </si>
  <si>
    <r>
      <t xml:space="preserve">PERIODO QUE ABARCA TODA LA INFORMACIÓN: </t>
    </r>
    <r>
      <rPr>
        <sz val="10"/>
        <rFont val="Arial"/>
        <family val="2"/>
      </rPr>
      <t>1992-2023</t>
    </r>
  </si>
  <si>
    <r>
      <t xml:space="preserve">FONDO: </t>
    </r>
    <r>
      <rPr>
        <sz val="10"/>
        <rFont val="Arial"/>
        <family val="2"/>
      </rPr>
      <t>TVM C22 Televisión Metropolitana, S.A. de C.V.- CANAL 22</t>
    </r>
  </si>
  <si>
    <r>
      <t xml:space="preserve">SECCIÓN: </t>
    </r>
    <r>
      <rPr>
        <sz val="10"/>
        <rFont val="Arial"/>
        <family val="2"/>
      </rPr>
      <t>2C Asuntos Jurídicos</t>
    </r>
  </si>
  <si>
    <r>
      <t xml:space="preserve">SECCIÓN: </t>
    </r>
    <r>
      <rPr>
        <sz val="10"/>
        <rFont val="Arial"/>
        <family val="2"/>
      </rPr>
      <t>6C Recursos Materiales y Obra Pública</t>
    </r>
  </si>
  <si>
    <r>
      <t>FONDO: TVM C22</t>
    </r>
    <r>
      <rPr>
        <sz val="10"/>
        <rFont val="Arial"/>
        <family val="2"/>
      </rPr>
      <t xml:space="preserve"> Televisión Metropolitana, S.A. de C.V.- CANAL 22</t>
    </r>
  </si>
  <si>
    <r>
      <t>PERIODO QUE ABARCA TODA LA INFORMACIÓN:</t>
    </r>
    <r>
      <rPr>
        <sz val="10"/>
        <rFont val="Arial"/>
        <family val="2"/>
      </rPr>
      <t xml:space="preserve"> 2023</t>
    </r>
  </si>
  <si>
    <r>
      <t xml:space="preserve">SECCIÓN: </t>
    </r>
    <r>
      <rPr>
        <sz val="10"/>
        <rFont val="Arial"/>
        <family val="2"/>
      </rPr>
      <t>12C Transparencia y Acceso a la Información</t>
    </r>
    <r>
      <rPr>
        <b/>
        <sz val="10"/>
        <rFont val="Arial"/>
        <family val="2"/>
      </rPr>
      <t xml:space="preserve"> </t>
    </r>
  </si>
  <si>
    <r>
      <t>PERIODO QUE ABARCA TODA LA INFORMACIÓN:</t>
    </r>
    <r>
      <rPr>
        <sz val="10"/>
        <rFont val="Arial"/>
        <family val="2"/>
      </rPr>
      <t xml:space="preserve"> 2009-2023</t>
    </r>
  </si>
  <si>
    <r>
      <t xml:space="preserve">SECCIÓN: </t>
    </r>
    <r>
      <rPr>
        <sz val="10"/>
        <rFont val="Arial"/>
        <family val="2"/>
      </rPr>
      <t xml:space="preserve">1S Gobierno </t>
    </r>
  </si>
  <si>
    <r>
      <t xml:space="preserve">UNIDAD ADMINISTRATIVA:  </t>
    </r>
    <r>
      <rPr>
        <sz val="10"/>
        <rFont val="Arial"/>
        <family val="2"/>
      </rPr>
      <t>Subdirección General de Producción y Programación</t>
    </r>
  </si>
  <si>
    <r>
      <t xml:space="preserve">TITULAR DE LA UNIDAD ADMINISTRATIVA: </t>
    </r>
    <r>
      <rPr>
        <sz val="10"/>
        <rFont val="Arial"/>
        <family val="2"/>
      </rPr>
      <t>Lic. Eduardo A.  Nava y Mata</t>
    </r>
  </si>
  <si>
    <r>
      <t xml:space="preserve">ÁREA DE PROCEDENCIA DEL ARCHIVO: </t>
    </r>
    <r>
      <rPr>
        <sz val="10"/>
        <rFont val="Arial"/>
        <family val="2"/>
      </rPr>
      <t>Subdirección General de Producción y Programación</t>
    </r>
  </si>
  <si>
    <r>
      <t xml:space="preserve">TITULAR DEL ARCHIVO DE TRÁMITE: </t>
    </r>
    <r>
      <rPr>
        <sz val="10"/>
        <rFont val="Arial"/>
        <family val="2"/>
      </rPr>
      <t>Ma. de Lourdes Miranda González</t>
    </r>
  </si>
  <si>
    <r>
      <t xml:space="preserve">CARGO: </t>
    </r>
    <r>
      <rPr>
        <sz val="10"/>
        <rFont val="Arial"/>
        <family val="2"/>
      </rPr>
      <t xml:space="preserve">Jefa del Departamento de Vinculación y Enlace </t>
    </r>
  </si>
  <si>
    <r>
      <t xml:space="preserve">CORREO ELECTRÓNICO: </t>
    </r>
    <r>
      <rPr>
        <sz val="10"/>
        <rFont val="Arial"/>
        <family val="2"/>
      </rPr>
      <t>lourdes.miranda@canal22.org,mx</t>
    </r>
  </si>
  <si>
    <r>
      <t xml:space="preserve">FONDO: </t>
    </r>
    <r>
      <rPr>
        <sz val="10"/>
        <rFont val="Arial"/>
        <family val="2"/>
      </rPr>
      <t xml:space="preserve">TVM C22 Televisión Metropolitana, S.A. de C.V. </t>
    </r>
  </si>
  <si>
    <r>
      <t xml:space="preserve">SECCIÓN:  </t>
    </r>
    <r>
      <rPr>
        <sz val="10"/>
        <rFont val="Arial"/>
        <family val="2"/>
      </rPr>
      <t>3S Imagen Corporativa y Comercialización</t>
    </r>
  </si>
  <si>
    <r>
      <t xml:space="preserve">PERIODO QUE ABARCA TODA LA INFORMACIÓN: </t>
    </r>
    <r>
      <rPr>
        <sz val="10"/>
        <rFont val="Arial"/>
        <family val="2"/>
      </rPr>
      <t>1996-2023</t>
    </r>
  </si>
  <si>
    <r>
      <t xml:space="preserve">SECCIÓN:  </t>
    </r>
    <r>
      <rPr>
        <sz val="10"/>
        <rFont val="Arial"/>
        <family val="2"/>
      </rPr>
      <t>3C  Programación, Organización y Presupuestación</t>
    </r>
  </si>
  <si>
    <r>
      <t>PERIODO QUE ABARCA TODA LA INFORMACIÓN:</t>
    </r>
    <r>
      <rPr>
        <sz val="10"/>
        <rFont val="Arial"/>
        <family val="2"/>
      </rPr>
      <t xml:space="preserve"> 2004-2010</t>
    </r>
  </si>
  <si>
    <r>
      <t xml:space="preserve">SECCIÓN:  </t>
    </r>
    <r>
      <rPr>
        <sz val="10"/>
        <rFont val="Arial"/>
        <family val="2"/>
      </rPr>
      <t>Control y Auditoría de Actividades Públicas</t>
    </r>
  </si>
  <si>
    <r>
      <t xml:space="preserve">PERIODO QUE ABARCA TODA LA INFORMACIÓN: </t>
    </r>
    <r>
      <rPr>
        <sz val="10"/>
        <rFont val="Arial"/>
        <family val="2"/>
      </rPr>
      <t>2007-2023</t>
    </r>
  </si>
  <si>
    <r>
      <t xml:space="preserve">UNIDAD ADMINISTRATIVA: </t>
    </r>
    <r>
      <rPr>
        <sz val="10"/>
        <rFont val="Arial"/>
        <family val="2"/>
      </rPr>
      <t xml:space="preserve">Dirección de Programación </t>
    </r>
  </si>
  <si>
    <r>
      <t xml:space="preserve">TITULAR DE LA UNIDAD ADMINISTRATIVA: </t>
    </r>
    <r>
      <rPr>
        <sz val="10"/>
        <rFont val="Arial"/>
        <family val="2"/>
      </rPr>
      <t>Lic. Emmanuel Caballero Martínez</t>
    </r>
  </si>
  <si>
    <r>
      <t xml:space="preserve">ÁREAS DE PROCEDENCIA DEL ARCHIVO: </t>
    </r>
    <r>
      <rPr>
        <sz val="10"/>
        <rFont val="Arial"/>
        <family val="2"/>
      </rPr>
      <t>Dirección de Producción</t>
    </r>
  </si>
  <si>
    <r>
      <t xml:space="preserve">TITULAR DEL ARCHIVO DE TRÁMITE: </t>
    </r>
    <r>
      <rPr>
        <sz val="10"/>
        <rFont val="Arial"/>
        <family val="2"/>
      </rPr>
      <t xml:space="preserve">MitzyJaneth Castañeda Luna </t>
    </r>
  </si>
  <si>
    <r>
      <t>CARGO:</t>
    </r>
    <r>
      <rPr>
        <sz val="10"/>
        <rFont val="Arial"/>
        <family val="2"/>
      </rPr>
      <t xml:space="preserve"> Secretaria de Gerente</t>
    </r>
  </si>
  <si>
    <r>
      <t>CORREO ELECTRÓNICO:</t>
    </r>
    <r>
      <rPr>
        <sz val="10"/>
        <rFont val="Arial"/>
        <family val="2"/>
      </rPr>
      <t xml:space="preserve"> mitzy.castaneda@canal22.org.mx</t>
    </r>
  </si>
  <si>
    <r>
      <t xml:space="preserve">SECCIÓN: </t>
    </r>
    <r>
      <rPr>
        <sz val="10"/>
        <rFont val="Arial"/>
        <family val="2"/>
      </rPr>
      <t xml:space="preserve">2S Producción, Programación, Transmisión e Ingeniería </t>
    </r>
  </si>
  <si>
    <r>
      <t xml:space="preserve">SECCIÓN: </t>
    </r>
    <r>
      <rPr>
        <sz val="10"/>
        <rFont val="Arial"/>
        <family val="2"/>
      </rPr>
      <t xml:space="preserve"> 10C Control y Auditoría de Actividades Públicas</t>
    </r>
  </si>
  <si>
    <r>
      <t xml:space="preserve">PERIODO QUE ABARCA TODA LA INFORMACIÓN:  </t>
    </r>
    <r>
      <rPr>
        <sz val="10"/>
        <rFont val="Arial"/>
        <family val="2"/>
      </rPr>
      <t>2019</t>
    </r>
  </si>
  <si>
    <r>
      <t xml:space="preserve">TITULAR DE LA UNIDAD ADMINISTRATIVA: </t>
    </r>
    <r>
      <rPr>
        <sz val="10"/>
        <rFont val="Arial"/>
        <family val="2"/>
      </rPr>
      <t xml:space="preserve">Lic. Melina Diazmercado Delfín </t>
    </r>
  </si>
  <si>
    <r>
      <t xml:space="preserve">ÁREAS DE PROCEDENCIA DEL ARCHIVO: </t>
    </r>
    <r>
      <rPr>
        <sz val="10"/>
        <rFont val="Arial"/>
        <family val="2"/>
      </rPr>
      <t xml:space="preserve">Dirección de Programación </t>
    </r>
  </si>
  <si>
    <r>
      <t xml:space="preserve">TITULAR DEL ARCHIVO DE TRÁMITE: </t>
    </r>
    <r>
      <rPr>
        <sz val="10"/>
        <rFont val="Arial"/>
        <family val="2"/>
      </rPr>
      <t>Mitzi Pamela Cisneros Pérez</t>
    </r>
  </si>
  <si>
    <r>
      <t xml:space="preserve">CARGO: </t>
    </r>
    <r>
      <rPr>
        <sz val="10"/>
        <rFont val="Arial"/>
        <family val="2"/>
      </rPr>
      <t>Auxiliar de la Dirección de Programación</t>
    </r>
  </si>
  <si>
    <r>
      <t xml:space="preserve">CORREO ELECTRÓNICO: </t>
    </r>
    <r>
      <rPr>
        <sz val="10"/>
        <rFont val="Arial"/>
        <family val="2"/>
      </rPr>
      <t>mitzi.cisneros@canal22.org.mx</t>
    </r>
  </si>
  <si>
    <r>
      <t xml:space="preserve">SECCIÓN: </t>
    </r>
    <r>
      <rPr>
        <sz val="10"/>
        <rFont val="Arial"/>
        <family val="2"/>
      </rPr>
      <t>2S Producción, Programación, Transmisión e Ingeniería.</t>
    </r>
  </si>
  <si>
    <r>
      <t xml:space="preserve">PERIODO QUE ABARCA TODA LA INFORMACIÓN:  </t>
    </r>
    <r>
      <rPr>
        <sz val="10"/>
        <rFont val="Arial"/>
        <family val="2"/>
      </rPr>
      <t>2017-2023</t>
    </r>
  </si>
  <si>
    <r>
      <t xml:space="preserve">SECCIÓN: </t>
    </r>
    <r>
      <rPr>
        <sz val="10"/>
        <rFont val="Arial"/>
        <family val="2"/>
      </rPr>
      <t>10C Contro y Auditorías de Actividades Públicas</t>
    </r>
  </si>
  <si>
    <r>
      <t xml:space="preserve">PERIODO QUE ABARCA TODA LA INFORMACIÓN:  </t>
    </r>
    <r>
      <rPr>
        <sz val="10"/>
        <rFont val="Arial"/>
        <family val="2"/>
      </rPr>
      <t>2023</t>
    </r>
  </si>
  <si>
    <r>
      <t>UNIDAD ADMINISTRATIVA:</t>
    </r>
    <r>
      <rPr>
        <sz val="10"/>
        <rFont val="Arial"/>
        <family val="2"/>
      </rPr>
      <t xml:space="preserve"> Dirección de Canal Internacional y Distribución de la Señal</t>
    </r>
  </si>
  <si>
    <r>
      <t xml:space="preserve">TITULAR DE LA UNIDAD ADMINISTRATIVA: </t>
    </r>
    <r>
      <rPr>
        <sz val="10"/>
        <rFont val="Arial"/>
        <family val="2"/>
      </rPr>
      <t xml:space="preserve"> Lic. Rodrigo Hazael Moctezuma Villa </t>
    </r>
  </si>
  <si>
    <r>
      <t xml:space="preserve">ÁREAS DE PROCEDENCIA DEL ARCHIVO: </t>
    </r>
    <r>
      <rPr>
        <sz val="10"/>
        <rFont val="Arial"/>
        <family val="2"/>
      </rPr>
      <t>Subdirección General de Producción y Programación - Dirección de Canal Internacional</t>
    </r>
    <r>
      <rPr>
        <b/>
        <sz val="10"/>
        <rFont val="Arial"/>
        <family val="2"/>
      </rPr>
      <t xml:space="preserve"> </t>
    </r>
    <r>
      <rPr>
        <sz val="10"/>
        <rFont val="Arial"/>
        <family val="2"/>
      </rPr>
      <t xml:space="preserve">y Distribución de la Señal </t>
    </r>
  </si>
  <si>
    <r>
      <t xml:space="preserve">TITULAR DEL ARCHIVO DE TRÁMITE:  </t>
    </r>
    <r>
      <rPr>
        <sz val="10"/>
        <rFont val="Arial"/>
        <family val="2"/>
      </rPr>
      <t>Guadalupe Nieto Tapia</t>
    </r>
  </si>
  <si>
    <r>
      <t>CARGO:</t>
    </r>
    <r>
      <rPr>
        <sz val="10"/>
        <rFont val="Arial"/>
        <family val="2"/>
      </rPr>
      <t xml:space="preserve"> Secretaria de Subdirector General </t>
    </r>
  </si>
  <si>
    <r>
      <t xml:space="preserve">CORREO ELECTRÓNICO: </t>
    </r>
    <r>
      <rPr>
        <sz val="10"/>
        <rFont val="Arial"/>
        <family val="2"/>
      </rPr>
      <t>guadalupe.nieto@canal22.org.mx</t>
    </r>
  </si>
  <si>
    <r>
      <t xml:space="preserve">UNIDAD ADMINISTRATIVA: </t>
    </r>
    <r>
      <rPr>
        <sz val="10"/>
        <rFont val="Arial"/>
        <family val="2"/>
      </rPr>
      <t xml:space="preserve"> Subdirección General Técnica y Operativa </t>
    </r>
  </si>
  <si>
    <r>
      <t xml:space="preserve">TITULAR DE LA UNIDAD ADMINISTRATIVA: </t>
    </r>
    <r>
      <rPr>
        <sz val="10"/>
        <rFont val="Arial"/>
        <family val="2"/>
      </rPr>
      <t>Ing. Raúl Yau Mendoza</t>
    </r>
  </si>
  <si>
    <r>
      <t xml:space="preserve">ÁREAS DE PROCEDENCIA DEL ARCHIVO: </t>
    </r>
    <r>
      <rPr>
        <sz val="10"/>
        <rFont val="Arial"/>
        <family val="2"/>
      </rPr>
      <t xml:space="preserve">Subdirección General Técnica y Operativa </t>
    </r>
  </si>
  <si>
    <r>
      <t xml:space="preserve">TITULAR DEL ARCHIVO DE TRÁMITE: </t>
    </r>
    <r>
      <rPr>
        <sz val="10"/>
        <rFont val="Arial"/>
        <family val="2"/>
      </rPr>
      <t>Sandra Alvarez Luna</t>
    </r>
  </si>
  <si>
    <r>
      <t>CARGO:</t>
    </r>
    <r>
      <rPr>
        <sz val="10"/>
        <rFont val="Arial"/>
        <family val="2"/>
      </rPr>
      <t xml:space="preserve"> Secretaria de la Subdirección General Técnica y Operativa </t>
    </r>
  </si>
  <si>
    <r>
      <t xml:space="preserve">CORREO ELECTRÓNICO: </t>
    </r>
    <r>
      <rPr>
        <sz val="10"/>
        <rFont val="Arial"/>
        <family val="2"/>
      </rPr>
      <t>sandra.alvarez@canal22.org.mx</t>
    </r>
  </si>
  <si>
    <r>
      <t xml:space="preserve">UNIDAD ADMINISTRATIVA:  </t>
    </r>
    <r>
      <rPr>
        <sz val="10"/>
        <rFont val="Arial"/>
        <family val="2"/>
      </rPr>
      <t>Subdirección General Técnica y Operativa</t>
    </r>
  </si>
  <si>
    <r>
      <t xml:space="preserve">TITULAR DE LA UNIDAD ADMINISTRATIVA: </t>
    </r>
    <r>
      <rPr>
        <sz val="10"/>
        <rFont val="Arial"/>
        <family val="2"/>
      </rPr>
      <t xml:space="preserve"> Mtro. Juvenal Tirado Torres </t>
    </r>
  </si>
  <si>
    <r>
      <t>ÁREAS DE PROCEDENCIA DEL ARCHIVO:</t>
    </r>
    <r>
      <rPr>
        <sz val="10"/>
        <rFont val="Arial"/>
        <family val="2"/>
      </rPr>
      <t xml:space="preserve"> Dirección de Transmisiones</t>
    </r>
  </si>
  <si>
    <r>
      <t xml:space="preserve">TITULAR DEL ARCHIVO DE TRÁMITE:  </t>
    </r>
    <r>
      <rPr>
        <sz val="10"/>
        <rFont val="Arial"/>
        <family val="2"/>
      </rPr>
      <t xml:space="preserve"> Jenny Katala Limón Jimenez</t>
    </r>
  </si>
  <si>
    <r>
      <t>CARGO:</t>
    </r>
    <r>
      <rPr>
        <sz val="10"/>
        <rFont val="Arial"/>
        <family val="2"/>
      </rPr>
      <t xml:space="preserve"> Secretaria de Director </t>
    </r>
  </si>
  <si>
    <r>
      <t xml:space="preserve">CORREO ELECTRÓNICO: </t>
    </r>
    <r>
      <rPr>
        <sz val="10"/>
        <rFont val="Arial"/>
        <family val="2"/>
      </rPr>
      <t>jenny.limon@canal22.org.mx</t>
    </r>
  </si>
  <si>
    <r>
      <t xml:space="preserve">PERIODO QUE ABARCA TODA LA INFORMACIÓN: </t>
    </r>
    <r>
      <rPr>
        <sz val="10"/>
        <rFont val="Arial"/>
        <family val="2"/>
      </rPr>
      <t>1990 al 2022</t>
    </r>
  </si>
  <si>
    <r>
      <t xml:space="preserve">PERIODO QUE ABARCA TODA LA INFORMACIÓN: </t>
    </r>
    <r>
      <rPr>
        <sz val="10"/>
        <rFont val="Arial"/>
        <family val="2"/>
      </rPr>
      <t>2017-2018</t>
    </r>
  </si>
  <si>
    <r>
      <t>PERIODO QUE ABARCA TODA LA INFORMACIÓN:</t>
    </r>
    <r>
      <rPr>
        <sz val="10"/>
        <rFont val="Arial"/>
        <family val="2"/>
      </rPr>
      <t xml:space="preserve"> 2018-2019</t>
    </r>
  </si>
  <si>
    <r>
      <t xml:space="preserve">UNIDAD ADMINISTRATIVA: </t>
    </r>
    <r>
      <rPr>
        <sz val="10"/>
        <rFont val="Arial"/>
        <family val="2"/>
      </rPr>
      <t>Subdirección General Técnica y Operativa</t>
    </r>
  </si>
  <si>
    <r>
      <t xml:space="preserve">TITULAR DE LA UNIDAD ADMINISTRATIVA: </t>
    </r>
    <r>
      <rPr>
        <sz val="10"/>
        <rFont val="Arial"/>
        <family val="2"/>
      </rPr>
      <t xml:space="preserve"> Ing. Héctor Díaz Mendoza</t>
    </r>
  </si>
  <si>
    <r>
      <t xml:space="preserve">ÁREAS DE PROCEDENCIA DEL ARCHIVO:  </t>
    </r>
    <r>
      <rPr>
        <sz val="10"/>
        <rFont val="Arial"/>
        <family val="2"/>
      </rPr>
      <t xml:space="preserve">Dirección de Ingeniería y Operaciones </t>
    </r>
  </si>
  <si>
    <r>
      <t xml:space="preserve">TITULAR DEL ARCHIVO DE TRÁMITE:  </t>
    </r>
    <r>
      <rPr>
        <sz val="10"/>
        <rFont val="Arial"/>
        <family val="2"/>
      </rPr>
      <t>María Guadalupe Rangel Nájera</t>
    </r>
  </si>
  <si>
    <r>
      <t>CARGO:</t>
    </r>
    <r>
      <rPr>
        <sz val="10"/>
        <rFont val="Arial"/>
        <family val="2"/>
      </rPr>
      <t xml:space="preserve">  Secretaria de Dirección </t>
    </r>
  </si>
  <si>
    <r>
      <t xml:space="preserve">CORREO ELECTRÓNICO:  </t>
    </r>
    <r>
      <rPr>
        <sz val="10"/>
        <rFont val="Arial"/>
        <family val="2"/>
      </rPr>
      <t>guadalupe.rangel@canal22.org.mx</t>
    </r>
  </si>
  <si>
    <r>
      <t xml:space="preserve">SECCIÓN: </t>
    </r>
    <r>
      <rPr>
        <sz val="10"/>
        <rFont val="Arial"/>
        <family val="2"/>
      </rPr>
      <t xml:space="preserve"> 2S Producción, Programación, Transmisión e Ingeniería</t>
    </r>
  </si>
  <si>
    <r>
      <t>UNIDAD ADMINISTRATIVA:</t>
    </r>
    <r>
      <rPr>
        <sz val="10"/>
        <rFont val="Arial"/>
        <family val="2"/>
      </rPr>
      <t xml:space="preserve"> Dirección de Finanzas</t>
    </r>
    <r>
      <rPr>
        <b/>
        <sz val="10"/>
        <rFont val="Arial"/>
        <family val="2"/>
      </rPr>
      <t xml:space="preserve"> </t>
    </r>
  </si>
  <si>
    <r>
      <t xml:space="preserve">TITULAR DE LA UNIDAD ADMINISTRATIVA:  </t>
    </r>
    <r>
      <rPr>
        <sz val="10"/>
        <rFont val="Arial"/>
        <family val="2"/>
      </rPr>
      <t>Victor Mancilla Escobar</t>
    </r>
  </si>
  <si>
    <r>
      <t xml:space="preserve">ÁREAS DE PROCEDENCIA DEL ARCHIVO:  </t>
    </r>
    <r>
      <rPr>
        <sz val="10"/>
        <rFont val="Arial"/>
        <family val="2"/>
      </rPr>
      <t xml:space="preserve">Gerencia de Contabilidad </t>
    </r>
  </si>
  <si>
    <r>
      <t xml:space="preserve">TITULAR DEL ARCHIVO DE TRÁMITE:  </t>
    </r>
    <r>
      <rPr>
        <sz val="10"/>
        <rFont val="Arial"/>
        <family val="2"/>
      </rPr>
      <t>Laura Patricia Frias Adaya</t>
    </r>
  </si>
  <si>
    <r>
      <t xml:space="preserve">CARGO: </t>
    </r>
    <r>
      <rPr>
        <sz val="10"/>
        <rFont val="Arial"/>
        <family val="2"/>
      </rPr>
      <t>Analista Técnico de Presupuesto</t>
    </r>
    <r>
      <rPr>
        <b/>
        <sz val="10"/>
        <rFont val="Arial"/>
        <family val="2"/>
      </rPr>
      <t xml:space="preserve">                   </t>
    </r>
  </si>
  <si>
    <r>
      <t xml:space="preserve">CORREO ELECTRÓNICO:  </t>
    </r>
    <r>
      <rPr>
        <sz val="10"/>
        <rFont val="Arial"/>
        <family val="2"/>
      </rPr>
      <t>laura.frias@canal22.org.mx</t>
    </r>
  </si>
  <si>
    <r>
      <t xml:space="preserve">FONDO: </t>
    </r>
    <r>
      <rPr>
        <sz val="10"/>
        <rFont val="Arial"/>
        <family val="2"/>
      </rPr>
      <t xml:space="preserve"> TVM C22 Televisión Metropolitana, S.A. de C.V.- Canal 22</t>
    </r>
  </si>
  <si>
    <r>
      <t xml:space="preserve">PERIODO QUE ABARCA TODA LA INFORMACIÓN:  </t>
    </r>
    <r>
      <rPr>
        <sz val="10"/>
        <rFont val="Arial"/>
        <family val="2"/>
      </rPr>
      <t>1992 - 2023</t>
    </r>
  </si>
  <si>
    <r>
      <t xml:space="preserve">UNIDAD ADMINISTRATIVA: </t>
    </r>
    <r>
      <rPr>
        <sz val="10"/>
        <rFont val="Arial"/>
        <family val="2"/>
      </rPr>
      <t>Gerente de Tecnologías de la Información</t>
    </r>
  </si>
  <si>
    <r>
      <t xml:space="preserve">TITULAR DE LA UNIDAD ADMINISTRATIVA: </t>
    </r>
    <r>
      <rPr>
        <sz val="10"/>
        <rFont val="Arial"/>
        <family val="2"/>
      </rPr>
      <t xml:space="preserve">Ing. Ernesto Telesforo Curiel Zárate </t>
    </r>
  </si>
  <si>
    <r>
      <t xml:space="preserve">ÁREAS DE PROCEDENCIA DEL ARCHIVO: </t>
    </r>
    <r>
      <rPr>
        <sz val="10"/>
        <rFont val="Arial"/>
        <family val="2"/>
      </rPr>
      <t>Gerente de Tecnologías de la Información</t>
    </r>
  </si>
  <si>
    <r>
      <t xml:space="preserve">TITULAR DEL ARCHIVO DE TRÁMITE: </t>
    </r>
    <r>
      <rPr>
        <sz val="10"/>
        <rFont val="Arial"/>
        <family val="2"/>
      </rPr>
      <t>María Eugenia Cabrera Moreno</t>
    </r>
  </si>
  <si>
    <r>
      <t>CARGO:</t>
    </r>
    <r>
      <rPr>
        <sz val="10"/>
        <rFont val="Arial"/>
        <family val="2"/>
      </rPr>
      <t xml:space="preserve"> Secretaria</t>
    </r>
  </si>
  <si>
    <r>
      <t xml:space="preserve">CORREO ELECTRÓNICO: </t>
    </r>
    <r>
      <rPr>
        <sz val="10"/>
        <rFont val="Arial"/>
        <family val="2"/>
      </rPr>
      <t>maria.cabrera@canal22.org.mx</t>
    </r>
  </si>
  <si>
    <r>
      <t xml:space="preserve">SECCIÓN: </t>
    </r>
    <r>
      <rPr>
        <sz val="10"/>
        <rFont val="Arial"/>
        <family val="2"/>
      </rPr>
      <t>8C Tecnologías y Servicios de la Información</t>
    </r>
  </si>
  <si>
    <r>
      <t xml:space="preserve">PERIODO QUE ABARCA TODA LA INFORMACIÓN: </t>
    </r>
    <r>
      <rPr>
        <sz val="10"/>
        <rFont val="Arial"/>
        <family val="2"/>
      </rPr>
      <t>2002-2023</t>
    </r>
  </si>
  <si>
    <r>
      <t xml:space="preserve">PERIODO QUE ABARCA TODA LA INFORMACIÓN: </t>
    </r>
    <r>
      <rPr>
        <sz val="10"/>
        <rFont val="Arial"/>
        <family val="2"/>
      </rPr>
      <t>2019-2022</t>
    </r>
  </si>
  <si>
    <r>
      <t xml:space="preserve">UNIDAD ADMINISTRATIVA: </t>
    </r>
    <r>
      <rPr>
        <sz val="10"/>
        <rFont val="Arial"/>
        <family val="2"/>
      </rPr>
      <t>Dirección de Administración</t>
    </r>
  </si>
  <si>
    <r>
      <t>TITULAR DE LA UNIDAD ADMINISTRATIVA:</t>
    </r>
    <r>
      <rPr>
        <sz val="10"/>
        <rFont val="Arial"/>
        <family val="2"/>
      </rPr>
      <t xml:space="preserve"> C. Saúl Aguilar García</t>
    </r>
  </si>
  <si>
    <r>
      <t xml:space="preserve">ÁREAS DE PROCEDENCIA DEL ARCHIVO: </t>
    </r>
    <r>
      <rPr>
        <sz val="10"/>
        <rFont val="Arial"/>
        <family val="2"/>
      </rPr>
      <t xml:space="preserve"> Gerencia de Recursos Materiales y Servicios Generales </t>
    </r>
  </si>
  <si>
    <r>
      <t xml:space="preserve">TITULAR DEL ARCHIVO DE TRÁMITE: </t>
    </r>
    <r>
      <rPr>
        <sz val="10"/>
        <rFont val="Arial"/>
        <family val="2"/>
      </rPr>
      <t xml:space="preserve">Lic. María de Lourdes León Cernas </t>
    </r>
  </si>
  <si>
    <r>
      <t>CARGO:</t>
    </r>
    <r>
      <rPr>
        <sz val="10"/>
        <rFont val="Arial"/>
        <family val="2"/>
      </rPr>
      <t xml:space="preserve"> Auxiliar de la Coordinación de Archivos</t>
    </r>
  </si>
  <si>
    <r>
      <t xml:space="preserve">CORREO ELECTRÓNICO: </t>
    </r>
    <r>
      <rPr>
        <sz val="10"/>
        <rFont val="Arial"/>
        <family val="2"/>
      </rPr>
      <t>maria.leon@canal22.com.mx</t>
    </r>
  </si>
  <si>
    <r>
      <t xml:space="preserve">PERIODO QUE ABARCA TODA LA INFORMACIÓN: </t>
    </r>
    <r>
      <rPr>
        <sz val="10"/>
        <rFont val="Arial"/>
        <family val="2"/>
      </rPr>
      <t>2000-2023</t>
    </r>
  </si>
  <si>
    <r>
      <t xml:space="preserve">PERIODO QUE ABARCA TODA LA INFORMACIÓN: </t>
    </r>
    <r>
      <rPr>
        <sz val="10"/>
        <rFont val="Arial"/>
        <family val="2"/>
      </rPr>
      <t>2000-2022</t>
    </r>
  </si>
  <si>
    <r>
      <t xml:space="preserve">PERIODO QUE ABARCA TODA LA INFORMACIÓN: </t>
    </r>
    <r>
      <rPr>
        <sz val="10"/>
        <rFont val="Arial"/>
        <family val="2"/>
      </rPr>
      <t>2017</t>
    </r>
  </si>
  <si>
    <r>
      <t xml:space="preserve">TITULAR DE LA UNIDAD ADMINISTRATIVA:  </t>
    </r>
    <r>
      <rPr>
        <sz val="10"/>
        <rFont val="Arial"/>
        <family val="2"/>
      </rPr>
      <t>Lic. Miguel Ángel Hernández Suárez</t>
    </r>
  </si>
  <si>
    <r>
      <t xml:space="preserve">UNIDAD ADMINISTRATIVA: </t>
    </r>
    <r>
      <rPr>
        <sz val="8"/>
        <rFont val="Arial"/>
        <family val="2"/>
      </rPr>
      <t>Dirección de Finanzas</t>
    </r>
  </si>
  <si>
    <r>
      <t xml:space="preserve">TITULAR DE LA UNIDAD ADMINISTRATIVA: </t>
    </r>
    <r>
      <rPr>
        <sz val="8"/>
        <rFont val="Arial"/>
        <family val="2"/>
      </rPr>
      <t xml:space="preserve">Victor Manuel Mancilla Escobar </t>
    </r>
  </si>
  <si>
    <r>
      <t xml:space="preserve">ÁREAS DE PROCEDENCIA DEL ARCHIVO: </t>
    </r>
    <r>
      <rPr>
        <sz val="8"/>
        <rFont val="Arial"/>
        <family val="2"/>
      </rPr>
      <t>Gerencia de Presupuesto</t>
    </r>
  </si>
  <si>
    <r>
      <t xml:space="preserve">TITULAR DEL ARCHIVO DE TRÁMITE: </t>
    </r>
    <r>
      <rPr>
        <sz val="8"/>
        <rFont val="Arial"/>
        <family val="2"/>
      </rPr>
      <t>Laura Patricia Frías Adaya</t>
    </r>
  </si>
  <si>
    <r>
      <t xml:space="preserve">CARGO: </t>
    </r>
    <r>
      <rPr>
        <sz val="8"/>
        <rFont val="Arial"/>
        <family val="2"/>
      </rPr>
      <t>Analista Técnico de Presupuesto</t>
    </r>
    <r>
      <rPr>
        <b/>
        <sz val="8"/>
        <rFont val="Arial"/>
        <family val="2"/>
      </rPr>
      <t xml:space="preserve">                   </t>
    </r>
  </si>
  <si>
    <r>
      <t xml:space="preserve">CORREO ELECTRÓNICO: </t>
    </r>
    <r>
      <rPr>
        <sz val="8"/>
        <rFont val="Arial"/>
        <family val="2"/>
      </rPr>
      <t>laura.frias@canal22.org.mx</t>
    </r>
  </si>
  <si>
    <r>
      <t xml:space="preserve">FONDO:  </t>
    </r>
    <r>
      <rPr>
        <sz val="8"/>
        <rFont val="Arial"/>
        <family val="2"/>
      </rPr>
      <t>TVM C22 Televisión Metropolitana, S.A. de C.V.- CANAL 22</t>
    </r>
  </si>
  <si>
    <r>
      <t xml:space="preserve">SECCIÓN:  </t>
    </r>
    <r>
      <rPr>
        <sz val="8"/>
        <rFont val="Arial"/>
        <family val="2"/>
      </rPr>
      <t xml:space="preserve">3C. Programación, Organización y Presupuestación </t>
    </r>
  </si>
  <si>
    <r>
      <t xml:space="preserve">PERIODO QUE ABARCA TODA LA INFORMACIÓN:  </t>
    </r>
    <r>
      <rPr>
        <sz val="8"/>
        <rFont val="Arial"/>
        <family val="2"/>
      </rPr>
      <t>1993 a  2023</t>
    </r>
  </si>
  <si>
    <t>3C.1</t>
  </si>
  <si>
    <t>Disposiciones en materia de Programación</t>
  </si>
  <si>
    <t xml:space="preserve">Contiene los informes del seguimiento de la Matriz de Indicadores de Resultados (SMIR).
</t>
  </si>
  <si>
    <t>2014-2015</t>
  </si>
  <si>
    <t>4C.1</t>
  </si>
  <si>
    <t>3C.4</t>
  </si>
  <si>
    <t>Programa Anual de Inversión</t>
  </si>
  <si>
    <t>Programa Anual de Inversiones</t>
  </si>
  <si>
    <t xml:space="preserve">Contiene el registro control y seguimiento del Programa Anual de Inversión.
</t>
  </si>
  <si>
    <t>1993-2015</t>
  </si>
  <si>
    <t>4C.2</t>
  </si>
  <si>
    <t>3C.7</t>
  </si>
  <si>
    <t>Programa Operativo Anual</t>
  </si>
  <si>
    <t xml:space="preserve">Contiene el registro control y seguimiento del Programa Operativo Anual.
</t>
  </si>
  <si>
    <t>4C.3</t>
  </si>
  <si>
    <t>3C.17</t>
  </si>
  <si>
    <t xml:space="preserve">Disposiciones en Materia de Presupuestación </t>
  </si>
  <si>
    <t>Disposiciones en materia de programación</t>
  </si>
  <si>
    <t xml:space="preserve">Contiene las diversas disposiciones emitidas en materia de presupuestos.
</t>
  </si>
  <si>
    <t>3C.18</t>
  </si>
  <si>
    <t>Programas y proyectos en materia de presupuestación</t>
  </si>
  <si>
    <t>Verificar que las disposiciones legales, normas, criterios técnicos, lineamientos y metodología aprobadas en materia presupestal</t>
  </si>
  <si>
    <t>4C.4</t>
  </si>
  <si>
    <t>3C.19</t>
  </si>
  <si>
    <t>Análisis Financiero y Presupuestal</t>
  </si>
  <si>
    <t xml:space="preserve">Contiene el registro control y seguimiento del análisis financiero y presupuestal.
</t>
  </si>
  <si>
    <t>4C.5</t>
  </si>
  <si>
    <t>Evaluación y Control del ejercicio presupuestal</t>
  </si>
  <si>
    <t>Disposiciones en Materia de Programación</t>
  </si>
  <si>
    <t xml:space="preserve">Contiene el registro control y seguimiento del ejercicio presupuestal e información de la cuenta pública.
</t>
  </si>
  <si>
    <t>4C.16</t>
  </si>
  <si>
    <t>Control de solicitud de pago</t>
  </si>
  <si>
    <t xml:space="preserve">Contiene el registro control y seguimiento de solicitudes de pago.
</t>
  </si>
  <si>
    <t>4C.7</t>
  </si>
  <si>
    <t>Cumplimiento de informes de Programación y Presupuesto</t>
  </si>
  <si>
    <t xml:space="preserve">Contiene los informes de la Cuenta Pública y el SISEVAL.
</t>
  </si>
  <si>
    <t>Área</t>
  </si>
  <si>
    <t xml:space="preserve">archivo de Trámite </t>
  </si>
  <si>
    <t xml:space="preserve">Archivo de Concentración </t>
  </si>
  <si>
    <t>Bajas ante el AGN</t>
  </si>
  <si>
    <t xml:space="preserve">Total </t>
  </si>
  <si>
    <t>TOTAL</t>
  </si>
  <si>
    <t>Dirección General (DG)</t>
  </si>
  <si>
    <t>Dirección de Noticias (DN)</t>
  </si>
  <si>
    <t>Dirección de Imagen Corporativa  (DCI)</t>
  </si>
  <si>
    <t>Dirección de Asuntos Jurídicos (DAJ)</t>
  </si>
  <si>
    <t>Subdirección General de Producción y Programación (SGPP)</t>
  </si>
  <si>
    <t>Dirección de Producción (Dproducc)</t>
  </si>
  <si>
    <t>Dirección de Programación (Dprogra)</t>
  </si>
  <si>
    <t>Dirección de Canal Internacional y Distribución de la Señal (DCIyDSS)</t>
  </si>
  <si>
    <t>Subdirección General Comercial (SGC)</t>
  </si>
  <si>
    <t>Subdirección General Técnica y Operativa (SGTO)</t>
  </si>
  <si>
    <t>Dirección de Transmisiones (Dtrans)</t>
  </si>
  <si>
    <t>Dirección de Ingeniería y Operaciones (DIO)</t>
  </si>
  <si>
    <t>Subdirección General de Administración y Finanzas (SGAF)</t>
  </si>
  <si>
    <t>Director de Finanzas (DF)</t>
  </si>
  <si>
    <t>Gerencia de Tecnologías de la Información (GTI)</t>
  </si>
  <si>
    <t>Gerente de Recursos Materiales y Servicios Generales  (GRMySG)</t>
  </si>
  <si>
    <t>Gerente de Administración de Personal (GAP)</t>
  </si>
  <si>
    <t>Coordinación de Archivos (CA)</t>
  </si>
  <si>
    <r>
      <t xml:space="preserve">UNIDAD ADMINISTRATIVA: </t>
    </r>
    <r>
      <rPr>
        <sz val="8"/>
        <rFont val="Arial"/>
        <family val="2"/>
      </rPr>
      <t xml:space="preserve">Subdirección General de Administración </t>
    </r>
  </si>
  <si>
    <r>
      <t xml:space="preserve">ÁREAS DE PROCEDENCIA DEL ARCHIVO:  </t>
    </r>
    <r>
      <rPr>
        <sz val="8"/>
        <rFont val="Arial"/>
        <family val="2"/>
      </rPr>
      <t xml:space="preserve">Coordinación de Archivos </t>
    </r>
  </si>
  <si>
    <r>
      <t xml:space="preserve">TITULAR DEL ARCHIVO DE TRÁMITE: </t>
    </r>
    <r>
      <rPr>
        <sz val="8"/>
        <rFont val="Arial"/>
        <family val="2"/>
      </rPr>
      <t xml:space="preserve">Maydaly Garcia Carmona </t>
    </r>
  </si>
  <si>
    <r>
      <t>CARGO:</t>
    </r>
    <r>
      <rPr>
        <sz val="8"/>
        <rFont val="Arial"/>
        <family val="2"/>
      </rPr>
      <t xml:space="preserve"> Asistente de la Coordinación de Archivos</t>
    </r>
  </si>
  <si>
    <r>
      <t xml:space="preserve">CORREO ELECTRÓNICO: </t>
    </r>
    <r>
      <rPr>
        <sz val="8"/>
        <rFont val="Arial"/>
        <family val="2"/>
      </rPr>
      <t>archivos@canal22.org.mx</t>
    </r>
  </si>
  <si>
    <r>
      <t xml:space="preserve">FONDO: </t>
    </r>
    <r>
      <rPr>
        <sz val="8"/>
        <rFont val="Arial"/>
        <family val="2"/>
      </rPr>
      <t>TVM C22 Televisión Metropolitana, S.A. de C.V.- Canal 22</t>
    </r>
  </si>
  <si>
    <t>8C.16 Administración y Servicios de Archivo, 8C.21 Instrumentos de Consulta.</t>
  </si>
  <si>
    <t xml:space="preserve">8C.16 </t>
  </si>
  <si>
    <t>Administración y Servicios de Archivo</t>
  </si>
  <si>
    <t xml:space="preserve">Contiene toda la gestion y actividades que realiza la Coordinación de Archivos con las áreas administrativas de la Entidad. </t>
  </si>
  <si>
    <t xml:space="preserve">8C.21 </t>
  </si>
  <si>
    <t>Instrumentos de Consulta.</t>
  </si>
  <si>
    <t xml:space="preserve">Contiene todos los instrumentos de consulta de la Entidad. </t>
  </si>
  <si>
    <t>2016-2017</t>
  </si>
  <si>
    <t>AT</t>
  </si>
  <si>
    <t>AC</t>
  </si>
  <si>
    <t>B</t>
  </si>
  <si>
    <t>T</t>
  </si>
  <si>
    <t xml:space="preserve">10C.3 Auditorías </t>
  </si>
  <si>
    <r>
      <t xml:space="preserve">PERIODO QUE ABARCA TODA LA INFORMACIÓN: </t>
    </r>
    <r>
      <rPr>
        <sz val="8"/>
        <rFont val="Arial"/>
        <family val="2"/>
      </rPr>
      <t>2014</t>
    </r>
  </si>
  <si>
    <t>Contiene informes para dar cumplimiento a las auditorias realizadas por el Órgano Interno de Control</t>
  </si>
  <si>
    <r>
      <t xml:space="preserve">FONDO: </t>
    </r>
    <r>
      <rPr>
        <sz val="8"/>
        <rFont val="Arial"/>
        <family val="2"/>
      </rPr>
      <t>MHL11425 Televisión Metropolitana, S.A. de C.V.- Canal 22</t>
    </r>
  </si>
  <si>
    <r>
      <t xml:space="preserve">SECCIÓN: </t>
    </r>
    <r>
      <rPr>
        <sz val="8"/>
        <rFont val="Arial"/>
        <family val="2"/>
      </rPr>
      <t xml:space="preserve">6C  Recursos Materiales y Obra Pública </t>
    </r>
  </si>
  <si>
    <r>
      <t xml:space="preserve">PERIODO QUE ABARCA TODA LA INFORMACIÓN: </t>
    </r>
    <r>
      <rPr>
        <sz val="8"/>
        <rFont val="Arial"/>
        <family val="2"/>
      </rPr>
      <t>2018</t>
    </r>
  </si>
  <si>
    <t>Contiene el contrato N° 14/07/2018 servicio de apoyo en la Organización y Conservación de Archivos.</t>
  </si>
  <si>
    <t>11C. 14 Grupo Interistitucional de Información (Comités)</t>
  </si>
  <si>
    <r>
      <t xml:space="preserve">PERIODO QUE ABARCA TODA LA INFORMACIÓN: </t>
    </r>
    <r>
      <rPr>
        <sz val="8"/>
        <rFont val="Arial"/>
        <family val="2"/>
      </rPr>
      <t>2022</t>
    </r>
  </si>
  <si>
    <t>Grupo Interistitucional de Información (Comités)</t>
  </si>
  <si>
    <t xml:space="preserve">Contiene todo el seguimiento relacionado con el grupo interdisciplinario de Archivos </t>
  </si>
  <si>
    <r>
      <t xml:space="preserve">TITULAR DE LA UNIDAD ADMINISTRATIVA: </t>
    </r>
    <r>
      <rPr>
        <sz val="8"/>
        <rFont val="Arial"/>
        <family val="2"/>
      </rPr>
      <t>Lic. Miguel Ángel Hernández Suárez</t>
    </r>
  </si>
  <si>
    <r>
      <t xml:space="preserve">PERIODO QUE ABARCA TODA LA INFORMACIÓN: </t>
    </r>
    <r>
      <rPr>
        <sz val="8"/>
        <rFont val="Arial"/>
        <family val="2"/>
      </rPr>
      <t>2016-2023.</t>
    </r>
  </si>
  <si>
    <t>La presente “Guía Simple de Archivos del ejercicio 2023”, se realizó con la información que fue proporcionada vía correo electrónico y de forma impresa a esta Coordinación de Archivos por cada una de las áreas que se hace mención.</t>
  </si>
  <si>
    <t>TELEVISIÓN METROPOLITANA, S.A. DE C.V.</t>
  </si>
  <si>
    <r>
      <t xml:space="preserve">UNIDAD ADMINISTRATIVA: </t>
    </r>
    <r>
      <rPr>
        <sz val="9"/>
        <rFont val="Arial"/>
        <family val="2"/>
      </rPr>
      <t>Subdirección General Comercial</t>
    </r>
  </si>
  <si>
    <r>
      <t xml:space="preserve">TITULAR DE LA UNIDAD ADMINISTRATIVA: </t>
    </r>
    <r>
      <rPr>
        <sz val="9"/>
        <rFont val="Arial"/>
        <family val="2"/>
      </rPr>
      <t>Lic. Jorge A. Larraguivel Bustamante, Director de Ventas, 
Encargado de la Subdirección General Comercial de conformidad con el oficio DG/100/099/2023</t>
    </r>
  </si>
  <si>
    <r>
      <t xml:space="preserve">ÁREA DE PROCEDENCIA DEL ARCHIVO: </t>
    </r>
    <r>
      <rPr>
        <sz val="9"/>
        <rFont val="Arial"/>
        <family val="2"/>
      </rPr>
      <t>Subdirección General Comercial</t>
    </r>
  </si>
  <si>
    <r>
      <t>RESPONSABLE DEL ARCHIVO DE TRÁMITE:</t>
    </r>
    <r>
      <rPr>
        <sz val="9"/>
        <rFont val="Arial"/>
        <family val="2"/>
      </rPr>
      <t xml:space="preserve"> Mtra. Ana Karen Martínez Hernández</t>
    </r>
  </si>
  <si>
    <r>
      <t>CARGO:</t>
    </r>
    <r>
      <rPr>
        <sz val="9"/>
        <rFont val="Arial"/>
        <family val="2"/>
      </rPr>
      <t xml:space="preserve"> Gerente de Operación y Tráfico</t>
    </r>
  </si>
  <si>
    <r>
      <t xml:space="preserve">CORREO ELECTRÓNICO: </t>
    </r>
    <r>
      <rPr>
        <sz val="9"/>
        <rFont val="Arial"/>
        <family val="2"/>
      </rPr>
      <t>anak.martinez@canal22.org.mx</t>
    </r>
  </si>
  <si>
    <r>
      <t xml:space="preserve">FONDO: </t>
    </r>
    <r>
      <rPr>
        <sz val="9"/>
        <rFont val="Arial"/>
        <family val="2"/>
      </rPr>
      <t>TVM C22 Televisión Metropolitana, S.A. de C.V.- CANAL 22</t>
    </r>
  </si>
  <si>
    <t>3S Imagen Corporativa y Comercialización</t>
  </si>
  <si>
    <r>
      <t xml:space="preserve">PERIODO QUE ABARCA TODA LA INFORMACIÓN: </t>
    </r>
    <r>
      <rPr>
        <sz val="9"/>
        <rFont val="Arial"/>
        <family val="2"/>
      </rPr>
      <t>1993-2023</t>
    </r>
  </si>
  <si>
    <t>6S/1</t>
  </si>
  <si>
    <t>Negociaciones Comerciales</t>
  </si>
  <si>
    <t xml:space="preserve">Es cuando dos partes cliente - proveedor realizan una negociación con base en acuerdos y reglas a cumplir.
</t>
  </si>
  <si>
    <t>Ventas Comerciales</t>
  </si>
  <si>
    <t xml:space="preserve">Son ingresos que la empresa refleja de acuerdo a las ventas que genera, en base a los programas propios y copiados.
</t>
  </si>
  <si>
    <t>Ventas Comerciales y Otros Ingresos</t>
  </si>
  <si>
    <t>3S/5</t>
  </si>
  <si>
    <t xml:space="preserve">Estudios y Análisis de Audiencia </t>
  </si>
  <si>
    <t xml:space="preserve">Es resultado de estudios y audiencia de la programación, la cual se obtiene de diversas fuentes.
</t>
  </si>
  <si>
    <t>3S/6</t>
  </si>
  <si>
    <t>3S.3</t>
  </si>
  <si>
    <t>Cortesía de Publicidad en Guía o Spoteo</t>
  </si>
  <si>
    <t xml:space="preserve">Cortesía de Publicidad </t>
  </si>
  <si>
    <t xml:space="preserve">Son peticiones solicitadas al Director General para el apoyo promocional Cultural o a Instituciones con bajos recursos, las cuales son realizadas sin ningún costo.
</t>
  </si>
  <si>
    <t>2018 - 2019</t>
  </si>
  <si>
    <t>3S/7</t>
  </si>
  <si>
    <t xml:space="preserve">Tarifas Comerciales </t>
  </si>
  <si>
    <t xml:space="preserve">Tabla donde se reflejan los costos a utilizar para la compra publicitaria de spots y anuncios en guía.
</t>
  </si>
  <si>
    <t>6S/6</t>
  </si>
  <si>
    <t>Cumplimiento de informes de comercialización</t>
  </si>
  <si>
    <t>Dar seguimiento y respuesta a solicitudes de otras áreas donde se reflejan informes fundamentales para la televisora</t>
  </si>
  <si>
    <t xml:space="preserve">Contiene información de la Auditoría realizada a la Subdireccción General Comercial de Canal 22 </t>
  </si>
  <si>
    <t xml:space="preserve">Contiene Acta Administrativa de entrega-recepción </t>
  </si>
  <si>
    <t>BAJAS</t>
  </si>
  <si>
    <r>
      <t xml:space="preserve">UNIDAD ADMINISTRATIVA: </t>
    </r>
    <r>
      <rPr>
        <sz val="8.5"/>
        <rFont val="Arial"/>
        <family val="2"/>
      </rPr>
      <t>Dirección de Administración</t>
    </r>
  </si>
  <si>
    <r>
      <t xml:space="preserve">TITULAR DE LA UNIDAD ADMINISTRATIVA: </t>
    </r>
    <r>
      <rPr>
        <sz val="8.5"/>
        <rFont val="Arial"/>
        <family val="2"/>
      </rPr>
      <t>Lic. Alejandro R. Gutiérrez Rivera</t>
    </r>
  </si>
  <si>
    <r>
      <t xml:space="preserve">ÁREAS DE PROCEDENCIA DEL ARCHIVO:  </t>
    </r>
    <r>
      <rPr>
        <sz val="8.5"/>
        <rFont val="Arial"/>
        <family val="2"/>
      </rPr>
      <t>Gerencia de Administración de Personal</t>
    </r>
  </si>
  <si>
    <t>TITULAR DEL ARCHIVO DE TRÁMITE: Ana Gabriela Cervantes Gómez</t>
  </si>
  <si>
    <r>
      <t>CARGO:</t>
    </r>
    <r>
      <rPr>
        <sz val="8.5"/>
        <rFont val="Arial"/>
        <family val="2"/>
      </rPr>
      <t xml:space="preserve"> Secretaria de Jefe de Departamento</t>
    </r>
  </si>
  <si>
    <r>
      <t xml:space="preserve">CORREO ELECTRÓNICO: </t>
    </r>
    <r>
      <rPr>
        <sz val="8.5"/>
        <rFont val="Arial"/>
        <family val="2"/>
      </rPr>
      <t>agabriela.cervantes@canal22.org.mx</t>
    </r>
  </si>
  <si>
    <r>
      <t>FONDO: TVM C22</t>
    </r>
    <r>
      <rPr>
        <sz val="8.5"/>
        <rFont val="Arial"/>
        <family val="2"/>
      </rPr>
      <t xml:space="preserve"> Televisión Metropolitana, S.A. de C.V.- CANAL 22</t>
    </r>
  </si>
  <si>
    <t>4C Recursos Humanos</t>
  </si>
  <si>
    <r>
      <t xml:space="preserve">PERIODO QUE ABARCA TODA LA INFORMACIÓN: </t>
    </r>
    <r>
      <rPr>
        <sz val="8.5"/>
        <rFont val="Arial"/>
        <family val="2"/>
      </rPr>
      <t>1992-2023</t>
    </r>
  </si>
  <si>
    <t>10C/2</t>
  </si>
  <si>
    <t>Expediente Único de Personal</t>
  </si>
  <si>
    <t>Es la serie que contiene el conjunto de expedientes de todo el personal del Canal, integrado cada uno por solicitud de empleo, currículum vitae, credencial de elector, comprobante de domicilio, etc</t>
  </si>
  <si>
    <t>1992-2016</t>
  </si>
  <si>
    <t xml:space="preserve">10C/3 </t>
  </si>
  <si>
    <t>Registro y Control de Presupuesto y Plazas</t>
  </si>
  <si>
    <t>Registro y control de presupuesto y plazas</t>
  </si>
  <si>
    <t>Contiene el informe mensual y comportamiento del presupuesto y plazas para llevar un control detallado del mismo</t>
  </si>
  <si>
    <t>10C/5</t>
  </si>
  <si>
    <t>Nómina de Pago al Personal</t>
  </si>
  <si>
    <t>Nómina de pago de personal</t>
  </si>
  <si>
    <t>Contiene las nóminas del pago quincenal de todo el personal, especificando conceptos e importes de percepciones y deducciones</t>
  </si>
  <si>
    <t xml:space="preserve">10C/6 </t>
  </si>
  <si>
    <t>4C.8</t>
  </si>
  <si>
    <t>Control de Asistencia</t>
  </si>
  <si>
    <t>Control de asistencia (Vacaciones, descansos y licencias, incapacidades, etc.)</t>
  </si>
  <si>
    <t>Contiene los reportes quincenales para aplicar faltas y retardos, asimismo expedientes de vacaciones y oficios de justificaciones tanto de retardos como de omisiones y comisiones</t>
  </si>
  <si>
    <t>1995-2023</t>
  </si>
  <si>
    <t>10C/9</t>
  </si>
  <si>
    <t>Control de Prestaciones al Personal</t>
  </si>
  <si>
    <t>Control de prestaciones en materia económica (FONACOT, Sistema de  ahorro para el retiro, Seguros)</t>
  </si>
  <si>
    <t>Contiene la información de los seguros contratados para el personal de Canal 22</t>
  </si>
  <si>
    <t>4C.17</t>
  </si>
  <si>
    <t xml:space="preserve">Jubilaciones y Pensiones
</t>
  </si>
  <si>
    <t xml:space="preserve">Contiene el pago y seguimiento de proceso para realizar la jubilación y pensiones de los trabajadores.
</t>
  </si>
  <si>
    <t>2000-2022</t>
  </si>
  <si>
    <t xml:space="preserve">10C/17   </t>
  </si>
  <si>
    <t>4C.20</t>
  </si>
  <si>
    <t>Relaciones Laborales</t>
  </si>
  <si>
    <t>Relaciones laborales (Comisión mixta, Sindicato Nacional de Trabajadores al Servicio del Estado, condicionales laborales)</t>
  </si>
  <si>
    <t>Contiene información referente a la naturaleza de las relaciones que tiene Canal 22 con sus trabajadores así tenemos la documentación con el sindicato los reglamentos y el contrato ley que se aplican</t>
  </si>
  <si>
    <t>2010-2022</t>
  </si>
  <si>
    <t>10C/15</t>
  </si>
  <si>
    <t>4C.21</t>
  </si>
  <si>
    <t>Servicios Sociales Culturales de Seguridad e Higiene en el Trabajo</t>
  </si>
  <si>
    <t>Servicios Sociales, Culturales, de Seguridad e Higiene en el Trabajo</t>
  </si>
  <si>
    <t>Contiene información relativa a la constitución funcionamiento y actividades desarrolladas por los Comités de Protección Civil de Seguridad e Higiene, así como cualquier actividad social cultural o sanitaria de la que forma parte Canal 22</t>
  </si>
  <si>
    <t>10C/18</t>
  </si>
  <si>
    <t>4C.22</t>
  </si>
  <si>
    <t>Capacitación y Desarrollo del Personal</t>
  </si>
  <si>
    <t>Capacitación continua y desarrollo profesional del personal de áreas administrativas</t>
  </si>
  <si>
    <t>En esta serie se contempla el registro y control de los cursos de capacitación que se otorgan para el desarrollo del personal</t>
  </si>
  <si>
    <t>20018-2023</t>
  </si>
  <si>
    <t xml:space="preserve">10C/13 </t>
  </si>
  <si>
    <t>4C.23</t>
  </si>
  <si>
    <t>Servicio Social y Prácticas Profesionales de Áreas Administrativas</t>
  </si>
  <si>
    <t>Servicio social de áreas administrativas</t>
  </si>
  <si>
    <t>Contiene la información acerca de la prestación de servicio social y prácticas profesionales que se realizan en cada una de las áreas que integran la televisora</t>
  </si>
  <si>
    <t>2006-2023</t>
  </si>
  <si>
    <r>
      <t xml:space="preserve">PERIODO QUE ABARCA TODA LA INFORMACIÓN: </t>
    </r>
    <r>
      <rPr>
        <sz val="8.5"/>
        <rFont val="Arial"/>
        <family val="2"/>
      </rPr>
      <t>2019-2022</t>
    </r>
  </si>
  <si>
    <t>Esta serie contiene  los concursos efectuados a través del procedimiento de invitación  a tres personas en materia de adquisiciones, arrendamientos y servicios  nacionales e internacionales.</t>
  </si>
  <si>
    <t>2019-2022</t>
  </si>
  <si>
    <t>7C Sevicios Generales</t>
  </si>
  <si>
    <r>
      <t xml:space="preserve">PERIODO QUE ABARCA TODA LA INFORMACIÓN: </t>
    </r>
    <r>
      <rPr>
        <sz val="8.5"/>
        <rFont val="Arial"/>
        <family val="2"/>
      </rPr>
      <t>2014-2022</t>
    </r>
  </si>
  <si>
    <t>7C.16</t>
  </si>
  <si>
    <t>Protección Civil</t>
  </si>
  <si>
    <t xml:space="preserve">Contiene Programa Interno de Proteccióncursos de capacitación del programa interno de protección civil </t>
  </si>
  <si>
    <t>2014-2022</t>
  </si>
  <si>
    <t>8C Técnologías y Servicios de la Información</t>
  </si>
  <si>
    <r>
      <t xml:space="preserve">PERIODO QUE ABARCA TODA LA INFORMACIÓN: </t>
    </r>
    <r>
      <rPr>
        <sz val="8.5"/>
        <color theme="1"/>
        <rFont val="Arial"/>
        <family val="2"/>
      </rPr>
      <t>2017-2021</t>
    </r>
  </si>
  <si>
    <t>3C.9</t>
  </si>
  <si>
    <t>8C.21</t>
  </si>
  <si>
    <t>Programas y Proyectos en Materia de Organización</t>
  </si>
  <si>
    <t>Instrumentos de Consulta</t>
  </si>
  <si>
    <t>Contiene las acciones realizadas en materia de archivos</t>
  </si>
  <si>
    <t>2017-2021</t>
  </si>
  <si>
    <t>8C.16</t>
  </si>
  <si>
    <t>Es la serie que contiene el conjunto de expedientes de la administración de la Coordinación de Archivos.</t>
  </si>
  <si>
    <t>2019-2021</t>
  </si>
  <si>
    <t>10C Control y Auditoría de Actividades Públicas</t>
  </si>
  <si>
    <r>
      <t xml:space="preserve">PERIODO QUE ABARCA TODA LA INFORMACIÓN: </t>
    </r>
    <r>
      <rPr>
        <sz val="8.5"/>
        <color theme="1"/>
        <rFont val="Arial"/>
        <family val="2"/>
      </rPr>
      <t>2010-2022</t>
    </r>
  </si>
  <si>
    <t xml:space="preserve">Está serie contiene la información de la entrega de cargo de servidores públicos </t>
  </si>
  <si>
    <t>Bajas</t>
  </si>
  <si>
    <t>Total</t>
  </si>
  <si>
    <t>GUÍA DE ARCHIVO DOCUMENTAL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</si>
</sst>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Aptos Narrow"/>
      <family val="2"/>
      <scheme val="minor"/>
    </font>
    <font>
      <sz val="11"/>
      <color theme="1"/>
      <name val="Aptos Narrow"/>
      <family val="2"/>
      <scheme val="minor"/>
    </font>
    <font>
      <sz val="10"/>
      <name val="Arial"/>
      <family val="2"/>
    </font>
    <font>
      <b/>
      <sz val="13"/>
      <name val="Arial"/>
      <family val="2"/>
    </font>
    <font>
      <b/>
      <sz val="10"/>
      <name val="Arial"/>
      <family val="2"/>
    </font>
    <font>
      <sz val="8"/>
      <name val="Arial"/>
      <family val="2"/>
    </font>
    <font>
      <u/>
      <sz val="10"/>
      <color indexed="12"/>
      <name val="Arial"/>
      <family val="2"/>
    </font>
    <font>
      <u/>
      <sz val="10"/>
      <color theme="10"/>
      <name val="Arial"/>
      <family val="2"/>
    </font>
    <font>
      <sz val="10"/>
      <color theme="0" tint="-0.249977111117893"/>
      <name val="Arial"/>
      <family val="2"/>
    </font>
    <font>
      <b/>
      <sz val="8"/>
      <name val="Arial"/>
      <family val="2"/>
    </font>
    <font>
      <sz val="13"/>
      <name val="Arial"/>
      <family val="2"/>
    </font>
    <font>
      <sz val="7"/>
      <name val="Arial"/>
      <family val="2"/>
    </font>
    <font>
      <sz val="6"/>
      <name val="Arial"/>
      <family val="2"/>
    </font>
    <font>
      <b/>
      <sz val="10"/>
      <color theme="1"/>
      <name val="Arial"/>
      <family val="2"/>
    </font>
    <font>
      <sz val="10"/>
      <color theme="1"/>
      <name val="Arial"/>
      <family val="2"/>
    </font>
    <font>
      <sz val="10"/>
      <color theme="1"/>
      <name val="Aptos Narrow"/>
      <family val="2"/>
      <scheme val="minor"/>
    </font>
    <font>
      <sz val="10"/>
      <color rgb="FF000000"/>
      <name val="Arial"/>
      <family val="2"/>
    </font>
    <font>
      <sz val="10"/>
      <color indexed="8"/>
      <name val="Arial"/>
      <family val="2"/>
    </font>
    <font>
      <b/>
      <u/>
      <sz val="10"/>
      <color indexed="12"/>
      <name val="Arial"/>
      <family val="2"/>
    </font>
    <font>
      <b/>
      <sz val="11"/>
      <color theme="1"/>
      <name val="Aptos Narrow"/>
      <family val="2"/>
      <scheme val="minor"/>
    </font>
    <font>
      <sz val="11"/>
      <color theme="0"/>
      <name val="Aptos Narrow"/>
      <family val="2"/>
      <scheme val="minor"/>
    </font>
    <font>
      <b/>
      <sz val="7"/>
      <name val="Arial"/>
      <family val="2"/>
    </font>
    <font>
      <u/>
      <sz val="8"/>
      <color indexed="12"/>
      <name val="Arial"/>
      <family val="2"/>
    </font>
    <font>
      <sz val="8"/>
      <color indexed="8"/>
      <name val="Arial"/>
      <family val="2"/>
    </font>
    <font>
      <b/>
      <sz val="12"/>
      <color theme="1"/>
      <name val="Montserrat"/>
    </font>
    <font>
      <sz val="11"/>
      <color theme="1"/>
      <name val="Montserrat"/>
    </font>
    <font>
      <b/>
      <sz val="11"/>
      <color theme="1"/>
      <name val="Montserrat"/>
    </font>
    <font>
      <sz val="8"/>
      <color theme="0" tint="-0.249977111117893"/>
      <name val="Arial"/>
      <family val="2"/>
    </font>
    <font>
      <b/>
      <sz val="12"/>
      <name val="Arial"/>
      <family val="2"/>
    </font>
    <font>
      <sz val="12"/>
      <name val="Arial"/>
      <family val="2"/>
    </font>
    <font>
      <b/>
      <sz val="9"/>
      <name val="Arial"/>
      <family val="2"/>
    </font>
    <font>
      <sz val="9"/>
      <name val="Arial"/>
      <family val="2"/>
    </font>
    <font>
      <sz val="9"/>
      <color theme="1"/>
      <name val="Arial"/>
      <family val="2"/>
    </font>
    <font>
      <u/>
      <sz val="9"/>
      <color indexed="12"/>
      <name val="Arial"/>
      <family val="2"/>
    </font>
    <font>
      <sz val="9"/>
      <color indexed="8"/>
      <name val="Arial"/>
      <family val="2"/>
    </font>
    <font>
      <b/>
      <sz val="14"/>
      <name val="Arial"/>
      <family val="2"/>
    </font>
    <font>
      <sz val="14"/>
      <name val="Arial"/>
      <family val="2"/>
    </font>
    <font>
      <b/>
      <sz val="8.5"/>
      <name val="Arial"/>
      <family val="2"/>
    </font>
    <font>
      <sz val="8.5"/>
      <name val="Arial"/>
      <family val="2"/>
    </font>
    <font>
      <u/>
      <sz val="8.5"/>
      <color indexed="12"/>
      <name val="Arial"/>
      <family val="2"/>
    </font>
    <font>
      <sz val="8.5"/>
      <color theme="0"/>
      <name val="Arial"/>
      <family val="2"/>
    </font>
    <font>
      <sz val="8.5"/>
      <color indexed="8"/>
      <name val="Arial"/>
      <family val="2"/>
    </font>
    <font>
      <sz val="8.5"/>
      <color theme="1"/>
      <name val="Arial"/>
      <family val="2"/>
    </font>
    <font>
      <b/>
      <sz val="8.5"/>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1">
    <xf numFmtId="0" fontId="0" fillId="0" borderId="0"/>
    <xf numFmtId="0" fontId="2" fillId="0" borderId="0"/>
    <xf numFmtId="0" fontId="6" fillId="0" borderId="0" applyNumberFormat="0" applyFill="0" applyBorder="0" applyAlignment="0" applyProtection="0">
      <alignment vertical="top"/>
      <protection locked="0"/>
    </xf>
    <xf numFmtId="0" fontId="2" fillId="0" borderId="0"/>
    <xf numFmtId="0" fontId="2" fillId="0" borderId="0"/>
    <xf numFmtId="0" fontId="1" fillId="0" borderId="0"/>
    <xf numFmtId="0" fontId="1" fillId="0" borderId="0"/>
    <xf numFmtId="0" fontId="7" fillId="0" borderId="0" applyNumberFormat="0" applyFill="0" applyBorder="0" applyAlignment="0" applyProtection="0">
      <alignment vertical="top"/>
      <protection locked="0"/>
    </xf>
    <xf numFmtId="0" fontId="1" fillId="0" borderId="0"/>
    <xf numFmtId="0" fontId="1" fillId="0" borderId="0"/>
    <xf numFmtId="0" fontId="2" fillId="0" borderId="0"/>
  </cellStyleXfs>
  <cellXfs count="652">
    <xf numFmtId="0" fontId="0" fillId="0" borderId="0" xfId="0"/>
    <xf numFmtId="0" fontId="2" fillId="0" borderId="0" xfId="1"/>
    <xf numFmtId="0" fontId="5" fillId="0" borderId="0" xfId="1" applyFont="1"/>
    <xf numFmtId="0" fontId="4" fillId="0" borderId="0" xfId="1" applyFont="1" applyAlignment="1">
      <alignment horizontal="center" vertical="center" wrapText="1"/>
    </xf>
    <xf numFmtId="0" fontId="2" fillId="0" borderId="11" xfId="1" applyBorder="1" applyAlignment="1">
      <alignment horizontal="center" vertical="center"/>
    </xf>
    <xf numFmtId="0" fontId="4" fillId="0" borderId="0" xfId="1" applyFont="1" applyAlignment="1">
      <alignment horizontal="justify" vertical="center" wrapText="1"/>
    </xf>
    <xf numFmtId="0" fontId="2" fillId="0" borderId="2" xfId="1" applyBorder="1" applyAlignment="1">
      <alignment horizontal="justify" vertical="center" wrapText="1"/>
    </xf>
    <xf numFmtId="0" fontId="2" fillId="0" borderId="2" xfId="1" applyBorder="1" applyAlignment="1">
      <alignment horizontal="center" vertical="center" wrapText="1"/>
    </xf>
    <xf numFmtId="0" fontId="2" fillId="0" borderId="3" xfId="1" applyBorder="1" applyAlignment="1">
      <alignment horizontal="center" vertical="center" wrapText="1"/>
    </xf>
    <xf numFmtId="0" fontId="2" fillId="0" borderId="0" xfId="1" applyAlignment="1">
      <alignment horizontal="center" vertical="center" wrapText="1"/>
    </xf>
    <xf numFmtId="0" fontId="2" fillId="0" borderId="5" xfId="1" applyBorder="1" applyAlignment="1">
      <alignment horizontal="center" vertical="center" wrapText="1"/>
    </xf>
    <xf numFmtId="0" fontId="6" fillId="0" borderId="7" xfId="2" applyBorder="1" applyAlignment="1" applyProtection="1">
      <alignment horizontal="justify" vertical="center" wrapText="1"/>
    </xf>
    <xf numFmtId="0" fontId="6" fillId="0" borderId="7" xfId="2" applyBorder="1" applyAlignment="1" applyProtection="1">
      <alignment horizontal="center" vertical="center" wrapText="1"/>
    </xf>
    <xf numFmtId="0" fontId="4" fillId="0" borderId="0" xfId="1" applyFont="1" applyAlignment="1">
      <alignment horizontal="justify" vertical="center"/>
    </xf>
    <xf numFmtId="0" fontId="2" fillId="0" borderId="0" xfId="1" applyAlignment="1">
      <alignment horizontal="center" vertical="center"/>
    </xf>
    <xf numFmtId="0" fontId="4" fillId="0" borderId="1" xfId="1" applyFont="1" applyBorder="1" applyAlignment="1">
      <alignment vertical="center"/>
    </xf>
    <xf numFmtId="0" fontId="4" fillId="0" borderId="2" xfId="1" applyFont="1" applyBorder="1" applyAlignment="1">
      <alignment vertical="center"/>
    </xf>
    <xf numFmtId="0" fontId="2" fillId="0" borderId="2" xfId="1" applyBorder="1" applyAlignment="1">
      <alignment vertical="center"/>
    </xf>
    <xf numFmtId="0" fontId="2" fillId="0" borderId="3" xfId="1" applyBorder="1" applyAlignment="1">
      <alignment vertical="center"/>
    </xf>
    <xf numFmtId="0" fontId="2" fillId="0" borderId="0" xfId="1" applyAlignment="1">
      <alignment vertical="center"/>
    </xf>
    <xf numFmtId="0" fontId="4" fillId="0" borderId="4" xfId="1" applyFont="1" applyBorder="1" applyAlignment="1">
      <alignment vertical="center"/>
    </xf>
    <xf numFmtId="0" fontId="2" fillId="0" borderId="5" xfId="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2" fillId="0" borderId="7" xfId="1" applyBorder="1" applyAlignment="1">
      <alignment vertical="center"/>
    </xf>
    <xf numFmtId="0" fontId="2" fillId="0" borderId="8" xfId="1" applyBorder="1" applyAlignment="1">
      <alignment vertical="center"/>
    </xf>
    <xf numFmtId="0" fontId="4" fillId="0" borderId="11" xfId="1" applyFont="1" applyBorder="1" applyAlignment="1">
      <alignment horizontal="center" vertical="center"/>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2" fillId="0" borderId="8" xfId="1" applyBorder="1" applyAlignment="1">
      <alignment horizontal="center" vertical="center" wrapText="1"/>
    </xf>
    <xf numFmtId="0" fontId="2" fillId="2" borderId="11" xfId="1" applyFill="1" applyBorder="1" applyAlignment="1">
      <alignment horizontal="center" vertical="center" wrapText="1"/>
    </xf>
    <xf numFmtId="0" fontId="2" fillId="2" borderId="11" xfId="1" applyFill="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right" vertical="center"/>
    </xf>
    <xf numFmtId="0" fontId="2" fillId="0" borderId="14" xfId="1" applyBorder="1" applyAlignment="1">
      <alignment horizontal="center" vertical="center" wrapText="1"/>
    </xf>
    <xf numFmtId="0" fontId="2" fillId="0" borderId="15" xfId="1" applyBorder="1" applyAlignment="1">
      <alignment horizontal="center" vertical="top" wrapText="1"/>
    </xf>
    <xf numFmtId="0" fontId="2" fillId="0" borderId="11" xfId="1" applyBorder="1" applyAlignment="1">
      <alignment horizontal="center" vertical="top" wrapText="1"/>
    </xf>
    <xf numFmtId="0" fontId="2" fillId="0" borderId="11" xfId="1" applyBorder="1" applyAlignment="1">
      <alignment horizontal="justify" vertical="top" wrapText="1"/>
    </xf>
    <xf numFmtId="0" fontId="4" fillId="0" borderId="2" xfId="1" applyFont="1" applyBorder="1" applyAlignment="1">
      <alignment horizontal="center" vertical="center" wrapText="1"/>
    </xf>
    <xf numFmtId="0" fontId="2" fillId="0" borderId="0" xfId="4"/>
    <xf numFmtId="0" fontId="9" fillId="0" borderId="0" xfId="4" applyFont="1" applyAlignment="1">
      <alignment horizontal="center" vertical="center" wrapText="1"/>
    </xf>
    <xf numFmtId="0" fontId="4" fillId="0" borderId="0" xfId="4" applyFont="1" applyAlignment="1">
      <alignment horizontal="center" vertical="center" wrapText="1"/>
    </xf>
    <xf numFmtId="0" fontId="9" fillId="0" borderId="0" xfId="4" applyFont="1" applyAlignment="1">
      <alignment horizontal="justify" vertical="center" wrapText="1"/>
    </xf>
    <xf numFmtId="0" fontId="5" fillId="0" borderId="0" xfId="4" applyFont="1"/>
    <xf numFmtId="0" fontId="5" fillId="0" borderId="0" xfId="1" applyFont="1" applyAlignment="1">
      <alignment vertical="center"/>
    </xf>
    <xf numFmtId="0" fontId="0" fillId="0" borderId="0" xfId="0" applyAlignment="1">
      <alignment horizontal="left" wrapText="1"/>
    </xf>
    <xf numFmtId="0" fontId="12" fillId="0" borderId="0" xfId="1" applyFont="1" applyAlignment="1">
      <alignment vertical="center" wrapText="1"/>
    </xf>
    <xf numFmtId="0" fontId="11" fillId="0" borderId="0" xfId="1" applyFont="1" applyAlignment="1">
      <alignment vertical="center" wrapText="1"/>
    </xf>
    <xf numFmtId="0" fontId="8" fillId="0" borderId="0" xfId="1" applyFont="1" applyAlignment="1">
      <alignment vertical="center"/>
    </xf>
    <xf numFmtId="0" fontId="10" fillId="0" borderId="0" xfId="4" applyFont="1" applyAlignment="1">
      <alignment horizontal="center" vertical="center" wrapText="1"/>
    </xf>
    <xf numFmtId="0" fontId="14" fillId="0" borderId="0" xfId="8" applyFont="1"/>
    <xf numFmtId="0" fontId="1" fillId="0" borderId="0" xfId="8"/>
    <xf numFmtId="0" fontId="4" fillId="0" borderId="0" xfId="8" applyFont="1" applyAlignment="1">
      <alignment horizontal="justify" vertical="center" wrapText="1"/>
    </xf>
    <xf numFmtId="0" fontId="4" fillId="0" borderId="0" xfId="8" applyFont="1" applyAlignment="1">
      <alignment horizontal="center" vertical="center" wrapText="1"/>
    </xf>
    <xf numFmtId="0" fontId="4" fillId="0" borderId="0" xfId="8" applyFont="1" applyAlignment="1">
      <alignment horizontal="justify" vertical="center"/>
    </xf>
    <xf numFmtId="0" fontId="2" fillId="0" borderId="0" xfId="8" applyFont="1" applyAlignment="1">
      <alignment horizontal="center" vertical="center"/>
    </xf>
    <xf numFmtId="0" fontId="15" fillId="0" borderId="0" xfId="8" applyFont="1"/>
    <xf numFmtId="0" fontId="4" fillId="0" borderId="11" xfId="8" applyFont="1" applyBorder="1" applyAlignment="1">
      <alignment horizontal="center" vertical="center"/>
    </xf>
    <xf numFmtId="0" fontId="4" fillId="0" borderId="11" xfId="8" applyFont="1" applyBorder="1" applyAlignment="1">
      <alignment horizontal="center" vertical="center" wrapText="1"/>
    </xf>
    <xf numFmtId="0" fontId="4" fillId="0" borderId="12" xfId="8" applyFont="1" applyBorder="1" applyAlignment="1">
      <alignment horizontal="center" vertical="center" wrapText="1"/>
    </xf>
    <xf numFmtId="0" fontId="2" fillId="0" borderId="7" xfId="8" applyFont="1" applyBorder="1" applyAlignment="1">
      <alignment horizontal="center" vertical="center" wrapText="1"/>
    </xf>
    <xf numFmtId="0" fontId="2" fillId="0" borderId="11" xfId="8" applyFont="1" applyBorder="1" applyAlignment="1">
      <alignment horizontal="center" vertical="center"/>
    </xf>
    <xf numFmtId="0" fontId="4" fillId="0" borderId="0" xfId="8" applyFont="1" applyAlignment="1">
      <alignment horizontal="center" vertical="center"/>
    </xf>
    <xf numFmtId="0" fontId="4" fillId="0" borderId="0" xfId="8" applyFont="1" applyAlignment="1">
      <alignment horizontal="right" vertical="center"/>
    </xf>
    <xf numFmtId="0" fontId="14" fillId="0" borderId="0" xfId="0" applyFont="1"/>
    <xf numFmtId="0" fontId="4" fillId="0" borderId="0" xfId="4" applyFont="1" applyAlignment="1">
      <alignment horizontal="justify" vertical="center" wrapText="1"/>
    </xf>
    <xf numFmtId="0" fontId="2" fillId="0" borderId="2" xfId="4" applyBorder="1" applyAlignment="1">
      <alignment horizontal="justify" vertical="center" wrapText="1"/>
    </xf>
    <xf numFmtId="0" fontId="2" fillId="0" borderId="2" xfId="4" applyBorder="1" applyAlignment="1">
      <alignment horizontal="center" vertical="center" wrapText="1"/>
    </xf>
    <xf numFmtId="0" fontId="2" fillId="0" borderId="3" xfId="4" applyBorder="1" applyAlignment="1">
      <alignment horizontal="center" vertical="center" wrapText="1"/>
    </xf>
    <xf numFmtId="0" fontId="2" fillId="0" borderId="0" xfId="4" applyAlignment="1">
      <alignment horizontal="center" vertical="center" wrapText="1"/>
    </xf>
    <xf numFmtId="0" fontId="4" fillId="0" borderId="4" xfId="4" applyFont="1" applyBorder="1" applyAlignment="1">
      <alignment horizontal="justify" vertical="center" wrapText="1"/>
    </xf>
    <xf numFmtId="0" fontId="2" fillId="0" borderId="0" xfId="4" applyAlignment="1">
      <alignment horizontal="justify" vertical="center" wrapText="1"/>
    </xf>
    <xf numFmtId="0" fontId="2" fillId="0" borderId="5" xfId="4" applyBorder="1" applyAlignment="1">
      <alignment horizontal="center" vertical="center" wrapText="1"/>
    </xf>
    <xf numFmtId="0" fontId="4" fillId="0" borderId="0" xfId="4" applyFont="1" applyAlignment="1">
      <alignment horizontal="justify" vertical="center"/>
    </xf>
    <xf numFmtId="0" fontId="2" fillId="0" borderId="0" xfId="4" applyAlignment="1">
      <alignment horizontal="center" vertical="center"/>
    </xf>
    <xf numFmtId="0" fontId="4" fillId="0" borderId="1" xfId="4" applyFont="1" applyBorder="1" applyAlignment="1">
      <alignment vertical="center"/>
    </xf>
    <xf numFmtId="0" fontId="4" fillId="0" borderId="2" xfId="4" applyFont="1" applyBorder="1" applyAlignment="1">
      <alignment vertical="center"/>
    </xf>
    <xf numFmtId="0" fontId="2" fillId="0" borderId="2" xfId="4" applyBorder="1" applyAlignment="1">
      <alignment vertical="center"/>
    </xf>
    <xf numFmtId="0" fontId="2" fillId="0" borderId="3" xfId="4" applyBorder="1" applyAlignment="1">
      <alignment vertical="center"/>
    </xf>
    <xf numFmtId="0" fontId="2" fillId="0" borderId="0" xfId="4" applyAlignment="1">
      <alignment vertical="center"/>
    </xf>
    <xf numFmtId="0" fontId="4" fillId="0" borderId="4" xfId="4" applyFont="1" applyBorder="1" applyAlignment="1">
      <alignment vertical="center"/>
    </xf>
    <xf numFmtId="0" fontId="4" fillId="0" borderId="0" xfId="4" applyFont="1" applyAlignment="1">
      <alignment vertical="center"/>
    </xf>
    <xf numFmtId="0" fontId="2" fillId="0" borderId="5" xfId="4" applyBorder="1" applyAlignment="1">
      <alignment vertical="center"/>
    </xf>
    <xf numFmtId="0" fontId="4" fillId="0" borderId="6" xfId="4" applyFont="1" applyBorder="1" applyAlignment="1">
      <alignment vertical="center"/>
    </xf>
    <xf numFmtId="0" fontId="4" fillId="0" borderId="7" xfId="4" applyFont="1" applyBorder="1" applyAlignment="1">
      <alignment vertical="center"/>
    </xf>
    <xf numFmtId="0" fontId="2" fillId="0" borderId="7" xfId="4" applyBorder="1" applyAlignment="1">
      <alignment vertical="center"/>
    </xf>
    <xf numFmtId="0" fontId="2" fillId="0" borderId="8" xfId="4" applyBorder="1" applyAlignment="1">
      <alignment vertical="center"/>
    </xf>
    <xf numFmtId="0" fontId="4" fillId="0" borderId="11" xfId="4" applyFont="1" applyBorder="1" applyAlignment="1">
      <alignment horizontal="center" vertical="center"/>
    </xf>
    <xf numFmtId="0" fontId="4" fillId="0" borderId="11" xfId="4" applyFont="1" applyBorder="1" applyAlignment="1">
      <alignment horizontal="center" vertical="center" wrapText="1"/>
    </xf>
    <xf numFmtId="0" fontId="4" fillId="0" borderId="12" xfId="4" applyFont="1" applyBorder="1" applyAlignment="1">
      <alignment horizontal="center" vertical="center" wrapText="1"/>
    </xf>
    <xf numFmtId="0" fontId="2" fillId="0" borderId="8" xfId="4" applyBorder="1" applyAlignment="1">
      <alignment horizontal="center" vertical="center" wrapText="1"/>
    </xf>
    <xf numFmtId="0" fontId="2" fillId="0" borderId="11" xfId="4"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2" fillId="0" borderId="14" xfId="4" applyBorder="1" applyAlignment="1">
      <alignment horizontal="center" vertical="center"/>
    </xf>
    <xf numFmtId="0" fontId="2" fillId="0" borderId="0" xfId="1" applyAlignment="1">
      <alignment horizontal="left" wrapText="1"/>
    </xf>
    <xf numFmtId="0" fontId="2" fillId="0" borderId="8" xfId="1" applyBorder="1" applyAlignment="1">
      <alignment horizontal="justify" vertical="top" wrapText="1"/>
    </xf>
    <xf numFmtId="0" fontId="18" fillId="0" borderId="7" xfId="2" applyFont="1" applyBorder="1" applyAlignment="1" applyProtection="1">
      <alignment horizontal="justify" vertical="center" wrapText="1"/>
    </xf>
    <xf numFmtId="0" fontId="18" fillId="0" borderId="7" xfId="2" applyFont="1" applyBorder="1" applyAlignment="1" applyProtection="1">
      <alignment horizontal="center" vertical="center" wrapText="1"/>
    </xf>
    <xf numFmtId="0" fontId="2" fillId="0" borderId="14" xfId="1" applyBorder="1" applyAlignment="1">
      <alignment horizontal="center" vertical="center"/>
    </xf>
    <xf numFmtId="0" fontId="10" fillId="0" borderId="0" xfId="1" applyFont="1"/>
    <xf numFmtId="0" fontId="8" fillId="0" borderId="0" xfId="1" applyFont="1" applyAlignment="1">
      <alignment horizontal="center" vertical="center" wrapText="1"/>
    </xf>
    <xf numFmtId="0" fontId="2" fillId="0" borderId="0" xfId="1" applyAlignment="1">
      <alignment horizontal="justify" vertical="center"/>
    </xf>
    <xf numFmtId="0" fontId="2" fillId="3" borderId="11" xfId="1" applyFill="1" applyBorder="1" applyAlignment="1">
      <alignment horizontal="center" vertical="center"/>
    </xf>
    <xf numFmtId="0" fontId="2" fillId="3" borderId="0" xfId="1" applyFill="1" applyAlignment="1">
      <alignment vertical="center"/>
    </xf>
    <xf numFmtId="0" fontId="2" fillId="0" borderId="7" xfId="4" applyBorder="1" applyAlignment="1">
      <alignment horizontal="center" vertical="center" wrapText="1"/>
    </xf>
    <xf numFmtId="0" fontId="4" fillId="0" borderId="7" xfId="4" applyFont="1" applyBorder="1" applyAlignment="1">
      <alignment horizontal="left" vertical="center"/>
    </xf>
    <xf numFmtId="0" fontId="4" fillId="3" borderId="11" xfId="4" applyFont="1" applyFill="1" applyBorder="1" applyAlignment="1">
      <alignment horizontal="center" vertical="center"/>
    </xf>
    <xf numFmtId="0" fontId="2" fillId="3" borderId="0" xfId="4" applyFill="1"/>
    <xf numFmtId="0" fontId="4" fillId="3" borderId="11" xfId="4" applyFont="1" applyFill="1" applyBorder="1" applyAlignment="1">
      <alignment horizontal="center" vertical="center" wrapText="1"/>
    </xf>
    <xf numFmtId="0" fontId="4" fillId="3" borderId="12" xfId="4" applyFont="1" applyFill="1" applyBorder="1" applyAlignment="1">
      <alignment horizontal="center" vertical="center" wrapText="1"/>
    </xf>
    <xf numFmtId="0" fontId="2" fillId="3" borderId="15" xfId="4" applyFill="1" applyBorder="1" applyAlignment="1">
      <alignment horizontal="justify" vertical="top" wrapText="1"/>
    </xf>
    <xf numFmtId="0" fontId="4" fillId="3" borderId="0" xfId="4" applyFont="1" applyFill="1" applyAlignment="1">
      <alignment horizontal="right" vertical="center"/>
    </xf>
    <xf numFmtId="0" fontId="2" fillId="3" borderId="0" xfId="4" applyFill="1" applyAlignment="1">
      <alignment horizontal="center" vertical="center"/>
    </xf>
    <xf numFmtId="0" fontId="2" fillId="3" borderId="14" xfId="4" applyFill="1" applyBorder="1" applyAlignment="1">
      <alignment horizontal="center" vertical="center"/>
    </xf>
    <xf numFmtId="0" fontId="4" fillId="0" borderId="0" xfId="4" applyFont="1"/>
    <xf numFmtId="0" fontId="2" fillId="0" borderId="11" xfId="1" applyBorder="1" applyAlignment="1">
      <alignment horizontal="center" vertical="top"/>
    </xf>
    <xf numFmtId="0" fontId="2" fillId="0" borderId="14" xfId="4" applyBorder="1" applyAlignment="1">
      <alignment horizontal="center" vertical="top" wrapText="1"/>
    </xf>
    <xf numFmtId="0" fontId="2" fillId="0" borderId="8" xfId="4" applyBorder="1" applyAlignment="1">
      <alignment horizontal="center" vertical="top" wrapText="1"/>
    </xf>
    <xf numFmtId="0" fontId="2" fillId="0" borderId="11" xfId="4" applyBorder="1" applyAlignment="1">
      <alignment horizontal="center" vertical="top"/>
    </xf>
    <xf numFmtId="0" fontId="2" fillId="0" borderId="11" xfId="4" applyBorder="1" applyAlignment="1">
      <alignment horizontal="justify" vertical="top" wrapText="1"/>
    </xf>
    <xf numFmtId="0" fontId="2" fillId="0" borderId="11" xfId="4" applyBorder="1" applyAlignment="1">
      <alignment horizontal="center" vertical="top" wrapText="1"/>
    </xf>
    <xf numFmtId="0" fontId="2" fillId="2" borderId="11" xfId="4" applyFill="1" applyBorder="1" applyAlignment="1">
      <alignment horizontal="center" vertical="top" wrapText="1"/>
    </xf>
    <xf numFmtId="0" fontId="2" fillId="2" borderId="11" xfId="4" applyFill="1" applyBorder="1" applyAlignment="1">
      <alignment horizontal="center" vertical="top"/>
    </xf>
    <xf numFmtId="0" fontId="2" fillId="0" borderId="11" xfId="4" applyBorder="1" applyAlignment="1">
      <alignment horizontal="left" vertical="top" wrapText="1"/>
    </xf>
    <xf numFmtId="0" fontId="2" fillId="3" borderId="11" xfId="4" applyFill="1" applyBorder="1" applyAlignment="1">
      <alignment horizontal="justify" vertical="top" wrapText="1"/>
    </xf>
    <xf numFmtId="0" fontId="17" fillId="4" borderId="11" xfId="4" applyFont="1" applyFill="1" applyBorder="1" applyAlignment="1">
      <alignment horizontal="center" vertical="top" wrapText="1"/>
    </xf>
    <xf numFmtId="0" fontId="2" fillId="0" borderId="8" xfId="4" applyBorder="1" applyAlignment="1">
      <alignment horizontal="left" vertical="top" wrapText="1"/>
    </xf>
    <xf numFmtId="0" fontId="2" fillId="3" borderId="11" xfId="4" applyFill="1" applyBorder="1" applyAlignment="1">
      <alignment horizontal="center" vertical="top" wrapText="1"/>
    </xf>
    <xf numFmtId="0" fontId="2" fillId="0" borderId="14" xfId="1" applyBorder="1" applyAlignment="1">
      <alignment horizontal="center" vertical="top" wrapText="1"/>
    </xf>
    <xf numFmtId="0" fontId="2" fillId="0" borderId="8" xfId="1" applyBorder="1" applyAlignment="1">
      <alignment horizontal="center" vertical="top" wrapText="1"/>
    </xf>
    <xf numFmtId="0" fontId="2" fillId="2" borderId="11" xfId="1" applyFill="1" applyBorder="1" applyAlignment="1">
      <alignment horizontal="center" vertical="top" wrapText="1"/>
    </xf>
    <xf numFmtId="0" fontId="2" fillId="2" borderId="11" xfId="1" applyFill="1" applyBorder="1" applyAlignment="1">
      <alignment horizontal="center" vertical="top"/>
    </xf>
    <xf numFmtId="0" fontId="4" fillId="0" borderId="11" xfId="1" applyFont="1" applyBorder="1" applyAlignment="1">
      <alignment horizontal="center" vertical="top"/>
    </xf>
    <xf numFmtId="0" fontId="4" fillId="0" borderId="11" xfId="1" applyFont="1" applyBorder="1" applyAlignment="1">
      <alignment horizontal="center" vertical="top" wrapText="1"/>
    </xf>
    <xf numFmtId="0" fontId="4" fillId="0" borderId="12" xfId="1" applyFont="1" applyBorder="1" applyAlignment="1">
      <alignment horizontal="center" vertical="top" wrapText="1"/>
    </xf>
    <xf numFmtId="0" fontId="2" fillId="2" borderId="12" xfId="1" applyFill="1" applyBorder="1" applyAlignment="1">
      <alignment horizontal="center" vertical="top" wrapText="1"/>
    </xf>
    <xf numFmtId="0" fontId="2" fillId="0" borderId="11" xfId="3" applyBorder="1" applyAlignment="1">
      <alignment horizontal="justify" vertical="top" wrapText="1"/>
    </xf>
    <xf numFmtId="0" fontId="17" fillId="0" borderId="11" xfId="3" applyFont="1" applyBorder="1" applyAlignment="1">
      <alignment horizontal="justify" vertical="top" wrapText="1"/>
    </xf>
    <xf numFmtId="0" fontId="2" fillId="0" borderId="10" xfId="1" applyBorder="1" applyAlignment="1">
      <alignment horizontal="center" vertical="top" wrapText="1"/>
    </xf>
    <xf numFmtId="0" fontId="2" fillId="2" borderId="14" xfId="1" applyFill="1" applyBorder="1" applyAlignment="1">
      <alignment horizontal="center" vertical="top" wrapText="1"/>
    </xf>
    <xf numFmtId="0" fontId="2" fillId="5" borderId="11" xfId="4" applyFill="1" applyBorder="1" applyAlignment="1">
      <alignment horizontal="justify" vertical="top" wrapText="1"/>
    </xf>
    <xf numFmtId="0" fontId="2" fillId="0" borderId="11" xfId="1" applyBorder="1" applyAlignment="1">
      <alignment horizontal="left" vertical="top" wrapText="1"/>
    </xf>
    <xf numFmtId="0" fontId="2" fillId="3" borderId="11" xfId="1" applyFill="1" applyBorder="1" applyAlignment="1">
      <alignment horizontal="center" vertical="top" wrapText="1"/>
    </xf>
    <xf numFmtId="0" fontId="2" fillId="3" borderId="11" xfId="1" applyFill="1" applyBorder="1" applyAlignment="1">
      <alignment horizontal="justify" vertical="top" wrapText="1"/>
    </xf>
    <xf numFmtId="0" fontId="14" fillId="0" borderId="11" xfId="4" applyFont="1" applyBorder="1" applyAlignment="1">
      <alignment horizontal="center" vertical="top"/>
    </xf>
    <xf numFmtId="0" fontId="2" fillId="0" borderId="7" xfId="4" applyBorder="1" applyAlignment="1">
      <alignment horizontal="left" vertical="center"/>
    </xf>
    <xf numFmtId="0" fontId="2" fillId="0" borderId="8" xfId="4" applyBorder="1" applyAlignment="1">
      <alignment horizontal="justify" vertical="top" wrapText="1"/>
    </xf>
    <xf numFmtId="0" fontId="2" fillId="0" borderId="11" xfId="10" applyBorder="1" applyAlignment="1">
      <alignment horizontal="center" vertical="top"/>
    </xf>
    <xf numFmtId="0" fontId="2" fillId="0" borderId="0" xfId="4" applyAlignment="1">
      <alignment horizontal="justify" vertical="center"/>
    </xf>
    <xf numFmtId="0" fontId="2" fillId="3" borderId="11" xfId="4" applyFill="1" applyBorder="1" applyAlignment="1">
      <alignment horizontal="center" vertical="top"/>
    </xf>
    <xf numFmtId="0" fontId="2" fillId="0" borderId="11" xfId="4" applyBorder="1" applyAlignment="1">
      <alignment vertical="top" wrapText="1"/>
    </xf>
    <xf numFmtId="0" fontId="2" fillId="0" borderId="15" xfId="4" applyBorder="1" applyAlignment="1">
      <alignment horizontal="center" vertical="top"/>
    </xf>
    <xf numFmtId="0" fontId="4" fillId="0" borderId="7" xfId="8" applyFont="1" applyBorder="1" applyAlignment="1">
      <alignment horizontal="justify" vertical="center"/>
    </xf>
    <xf numFmtId="0" fontId="2" fillId="0" borderId="2" xfId="8" applyFont="1" applyBorder="1" applyAlignment="1">
      <alignment horizontal="center" vertical="center" wrapText="1"/>
    </xf>
    <xf numFmtId="0" fontId="2" fillId="0" borderId="3" xfId="8" applyFont="1" applyBorder="1" applyAlignment="1">
      <alignment horizontal="center" vertical="center" wrapText="1"/>
    </xf>
    <xf numFmtId="0" fontId="2" fillId="0" borderId="0" xfId="8" applyFont="1" applyAlignment="1">
      <alignment horizontal="center" vertical="center" wrapText="1"/>
    </xf>
    <xf numFmtId="0" fontId="2" fillId="0" borderId="5" xfId="8" applyFont="1" applyBorder="1" applyAlignment="1">
      <alignment horizontal="center" vertical="center" wrapText="1"/>
    </xf>
    <xf numFmtId="0" fontId="2" fillId="0" borderId="7" xfId="8" applyFont="1" applyBorder="1" applyAlignment="1">
      <alignment horizontal="center" vertical="center"/>
    </xf>
    <xf numFmtId="0" fontId="2" fillId="0" borderId="8" xfId="8" applyFont="1" applyBorder="1" applyAlignment="1">
      <alignment horizontal="center" vertical="center"/>
    </xf>
    <xf numFmtId="0" fontId="2" fillId="0" borderId="8" xfId="8" applyFont="1" applyBorder="1" applyAlignment="1">
      <alignment horizontal="center" vertical="center" wrapText="1"/>
    </xf>
    <xf numFmtId="0" fontId="14" fillId="0" borderId="2" xfId="8" applyFont="1" applyBorder="1"/>
    <xf numFmtId="0" fontId="14" fillId="0" borderId="3" xfId="8" applyFont="1" applyBorder="1"/>
    <xf numFmtId="0" fontId="14" fillId="0" borderId="5" xfId="8" applyFont="1" applyBorder="1"/>
    <xf numFmtId="0" fontId="14" fillId="0" borderId="7" xfId="8" applyFont="1" applyBorder="1"/>
    <xf numFmtId="0" fontId="14" fillId="0" borderId="8" xfId="8" applyFont="1" applyBorder="1"/>
    <xf numFmtId="0" fontId="2" fillId="0" borderId="2" xfId="8" applyFont="1" applyBorder="1" applyAlignment="1">
      <alignment horizontal="center" vertical="center"/>
    </xf>
    <xf numFmtId="0" fontId="2" fillId="0" borderId="3" xfId="8" applyFont="1" applyBorder="1" applyAlignment="1">
      <alignment horizontal="center" vertical="center"/>
    </xf>
    <xf numFmtId="0" fontId="2" fillId="0" borderId="5" xfId="8" applyFont="1" applyBorder="1" applyAlignment="1">
      <alignment horizontal="center" vertical="center"/>
    </xf>
    <xf numFmtId="0" fontId="2" fillId="0" borderId="0" xfId="8" applyFont="1" applyAlignment="1">
      <alignment vertical="center"/>
    </xf>
    <xf numFmtId="0" fontId="2" fillId="0" borderId="2" xfId="8" applyFont="1" applyBorder="1" applyAlignment="1">
      <alignment vertical="center"/>
    </xf>
    <xf numFmtId="0" fontId="2" fillId="0" borderId="3" xfId="8" applyFont="1" applyBorder="1" applyAlignment="1">
      <alignment vertical="center"/>
    </xf>
    <xf numFmtId="0" fontId="2" fillId="0" borderId="5" xfId="8" applyFont="1" applyBorder="1" applyAlignment="1">
      <alignment vertical="center"/>
    </xf>
    <xf numFmtId="0" fontId="2" fillId="0" borderId="7" xfId="8" applyFont="1" applyBorder="1" applyAlignment="1">
      <alignment vertical="center"/>
    </xf>
    <xf numFmtId="0" fontId="2" fillId="0" borderId="8" xfId="8" applyFont="1" applyBorder="1" applyAlignment="1">
      <alignment vertical="center"/>
    </xf>
    <xf numFmtId="0" fontId="2" fillId="0" borderId="14" xfId="8" applyFont="1" applyBorder="1" applyAlignment="1">
      <alignment horizontal="center" vertical="top" wrapText="1"/>
    </xf>
    <xf numFmtId="0" fontId="2" fillId="0" borderId="10" xfId="8" applyFont="1" applyBorder="1" applyAlignment="1">
      <alignment horizontal="center" vertical="top"/>
    </xf>
    <xf numFmtId="0" fontId="2" fillId="0" borderId="7" xfId="8" applyFont="1" applyBorder="1" applyAlignment="1">
      <alignment horizontal="center" vertical="top" wrapText="1"/>
    </xf>
    <xf numFmtId="0" fontId="14" fillId="0" borderId="11" xfId="8" applyFont="1" applyBorder="1" applyAlignment="1">
      <alignment horizontal="justify" vertical="top" wrapText="1"/>
    </xf>
    <xf numFmtId="0" fontId="2" fillId="2" borderId="11" xfId="8" applyFont="1" applyFill="1" applyBorder="1" applyAlignment="1">
      <alignment horizontal="center" vertical="top" wrapText="1"/>
    </xf>
    <xf numFmtId="0" fontId="2" fillId="0" borderId="11" xfId="8" applyFont="1" applyBorder="1" applyAlignment="1">
      <alignment horizontal="center" vertical="top"/>
    </xf>
    <xf numFmtId="0" fontId="2" fillId="2" borderId="11" xfId="8" applyFont="1" applyFill="1" applyBorder="1" applyAlignment="1">
      <alignment horizontal="center" vertical="top"/>
    </xf>
    <xf numFmtId="0" fontId="2" fillId="0" borderId="11" xfId="8" applyFont="1" applyBorder="1" applyAlignment="1">
      <alignment horizontal="center" vertical="top" wrapText="1"/>
    </xf>
    <xf numFmtId="0" fontId="14" fillId="0" borderId="11" xfId="8" applyFont="1" applyBorder="1" applyAlignment="1">
      <alignment horizontal="center" vertical="top" wrapText="1"/>
    </xf>
    <xf numFmtId="0" fontId="16" fillId="0" borderId="11" xfId="8" applyFont="1" applyBorder="1" applyAlignment="1">
      <alignment horizontal="center" vertical="top" wrapText="1"/>
    </xf>
    <xf numFmtId="0" fontId="16" fillId="0" borderId="11" xfId="8" applyFont="1" applyBorder="1" applyAlignment="1">
      <alignment horizontal="justify" vertical="top" wrapText="1"/>
    </xf>
    <xf numFmtId="0" fontId="2" fillId="0" borderId="11" xfId="4" applyBorder="1" applyAlignment="1">
      <alignment horizontal="justify" vertical="top"/>
    </xf>
    <xf numFmtId="0" fontId="21" fillId="0" borderId="0" xfId="4" applyFont="1" applyAlignment="1">
      <alignment horizontal="justify" vertical="center" wrapText="1"/>
    </xf>
    <xf numFmtId="0" fontId="21" fillId="0" borderId="0" xfId="4" applyFont="1" applyAlignment="1">
      <alignment horizontal="center" vertical="center" wrapText="1"/>
    </xf>
    <xf numFmtId="0" fontId="5" fillId="0" borderId="2" xfId="4" applyFont="1" applyBorder="1" applyAlignment="1">
      <alignment horizontal="justify" vertical="center" wrapText="1"/>
    </xf>
    <xf numFmtId="0" fontId="5" fillId="0" borderId="2" xfId="4" applyFont="1" applyBorder="1" applyAlignment="1">
      <alignment horizontal="center" vertical="center" wrapText="1"/>
    </xf>
    <xf numFmtId="0" fontId="5" fillId="0" borderId="3" xfId="4" applyFont="1" applyBorder="1" applyAlignment="1">
      <alignment horizontal="center" vertical="center" wrapText="1"/>
    </xf>
    <xf numFmtId="0" fontId="5" fillId="0" borderId="5" xfId="4" applyFont="1" applyBorder="1" applyAlignment="1">
      <alignment horizontal="center" vertical="center" wrapText="1"/>
    </xf>
    <xf numFmtId="0" fontId="9" fillId="0" borderId="0" xfId="4" applyFont="1" applyAlignment="1">
      <alignment horizontal="justify" vertical="center"/>
    </xf>
    <xf numFmtId="0" fontId="5" fillId="0" borderId="0" xfId="4" applyFont="1" applyAlignment="1">
      <alignment horizontal="center" vertical="center"/>
    </xf>
    <xf numFmtId="0" fontId="9" fillId="0" borderId="1" xfId="4" applyFont="1" applyBorder="1" applyAlignment="1">
      <alignment vertical="center"/>
    </xf>
    <xf numFmtId="0" fontId="9" fillId="0" borderId="2" xfId="4" applyFont="1" applyBorder="1" applyAlignment="1">
      <alignment vertical="center"/>
    </xf>
    <xf numFmtId="0" fontId="5" fillId="0" borderId="2" xfId="4" applyFont="1" applyBorder="1" applyAlignment="1">
      <alignment vertical="center"/>
    </xf>
    <xf numFmtId="0" fontId="5" fillId="0" borderId="3" xfId="4" applyFont="1" applyBorder="1" applyAlignment="1">
      <alignment vertical="center"/>
    </xf>
    <xf numFmtId="0" fontId="5" fillId="0" borderId="7" xfId="4" applyFont="1" applyBorder="1" applyAlignment="1">
      <alignment vertical="center"/>
    </xf>
    <xf numFmtId="0" fontId="5" fillId="0" borderId="8" xfId="4" applyFont="1" applyBorder="1" applyAlignment="1">
      <alignment vertical="center"/>
    </xf>
    <xf numFmtId="0" fontId="9" fillId="0" borderId="11" xfId="4" applyFont="1" applyBorder="1" applyAlignment="1">
      <alignment horizontal="center" vertical="center" wrapText="1"/>
    </xf>
    <xf numFmtId="0" fontId="9" fillId="0" borderId="11" xfId="4" applyFont="1" applyBorder="1" applyAlignment="1">
      <alignment horizontal="center" vertical="center"/>
    </xf>
    <xf numFmtId="0" fontId="5" fillId="0" borderId="11" xfId="10" applyFont="1" applyBorder="1" applyAlignment="1">
      <alignment horizontal="center" vertical="center"/>
    </xf>
    <xf numFmtId="0" fontId="5" fillId="2" borderId="11" xfId="10" applyFont="1" applyFill="1" applyBorder="1" applyAlignment="1">
      <alignment horizontal="center" vertical="center" wrapText="1"/>
    </xf>
    <xf numFmtId="0" fontId="5" fillId="2" borderId="11" xfId="10" applyFont="1" applyFill="1" applyBorder="1" applyAlignment="1">
      <alignment horizontal="center" vertical="center"/>
    </xf>
    <xf numFmtId="0" fontId="9" fillId="0" borderId="0" xfId="4" applyFont="1" applyAlignment="1">
      <alignment horizontal="center" vertical="center"/>
    </xf>
    <xf numFmtId="0" fontId="9" fillId="0" borderId="0" xfId="4" applyFont="1" applyAlignment="1">
      <alignment horizontal="right" vertical="center"/>
    </xf>
    <xf numFmtId="0" fontId="5" fillId="0" borderId="14" xfId="4" applyFont="1" applyBorder="1" applyAlignment="1">
      <alignment horizontal="center" vertical="center"/>
    </xf>
    <xf numFmtId="0" fontId="5" fillId="0" borderId="11" xfId="4" applyFont="1" applyBorder="1" applyAlignment="1">
      <alignment horizontal="center" vertical="top" wrapText="1"/>
    </xf>
    <xf numFmtId="0" fontId="5" fillId="0" borderId="11" xfId="4" applyFont="1" applyBorder="1" applyAlignment="1">
      <alignment horizontal="justify" vertical="top" wrapText="1"/>
    </xf>
    <xf numFmtId="0" fontId="5" fillId="0" borderId="11" xfId="10" applyFont="1" applyBorder="1" applyAlignment="1">
      <alignment horizontal="justify" vertical="top" wrapText="1"/>
    </xf>
    <xf numFmtId="0" fontId="5" fillId="0" borderId="11" xfId="10" applyFont="1" applyBorder="1" applyAlignment="1">
      <alignment horizontal="center" vertical="top"/>
    </xf>
    <xf numFmtId="0" fontId="5" fillId="2" borderId="11" xfId="10" applyFont="1" applyFill="1" applyBorder="1" applyAlignment="1">
      <alignment horizontal="center" vertical="top" wrapText="1"/>
    </xf>
    <xf numFmtId="0" fontId="5" fillId="2" borderId="11" xfId="10" applyFont="1" applyFill="1" applyBorder="1" applyAlignment="1">
      <alignment horizontal="center" vertical="top"/>
    </xf>
    <xf numFmtId="0" fontId="5" fillId="0" borderId="11" xfId="4" applyFont="1" applyBorder="1" applyAlignment="1">
      <alignment horizontal="center" vertical="top"/>
    </xf>
    <xf numFmtId="0" fontId="23" fillId="4" borderId="11" xfId="4" applyFont="1" applyFill="1" applyBorder="1" applyAlignment="1">
      <alignment horizontal="center" vertical="top" wrapText="1"/>
    </xf>
    <xf numFmtId="0" fontId="14" fillId="0" borderId="11" xfId="4" applyFont="1" applyBorder="1" applyAlignment="1">
      <alignment horizontal="center" vertical="top" wrapText="1"/>
    </xf>
    <xf numFmtId="0" fontId="14" fillId="3" borderId="11" xfId="4" applyFont="1" applyFill="1" applyBorder="1" applyAlignment="1">
      <alignment horizontal="center" vertical="top" wrapText="1"/>
    </xf>
    <xf numFmtId="0" fontId="17" fillId="0" borderId="11" xfId="4" applyFont="1" applyBorder="1" applyAlignment="1">
      <alignment horizontal="center" vertical="top" wrapText="1"/>
    </xf>
    <xf numFmtId="3" fontId="2" fillId="2" borderId="11" xfId="4" applyNumberFormat="1" applyFill="1" applyBorder="1" applyAlignment="1">
      <alignment horizontal="center" vertical="top" wrapText="1"/>
    </xf>
    <xf numFmtId="0" fontId="2" fillId="0" borderId="0" xfId="4" applyAlignment="1">
      <alignment horizontal="center" vertical="top"/>
    </xf>
    <xf numFmtId="0" fontId="2" fillId="0" borderId="0" xfId="1" applyAlignment="1">
      <alignment horizontal="justify" vertical="center" wrapText="1"/>
    </xf>
    <xf numFmtId="0" fontId="2" fillId="0" borderId="7" xfId="1" applyBorder="1" applyAlignment="1">
      <alignment horizontal="center" vertical="center" wrapText="1"/>
    </xf>
    <xf numFmtId="0" fontId="4" fillId="0" borderId="0" xfId="1" applyFont="1" applyAlignment="1">
      <alignment vertical="center"/>
    </xf>
    <xf numFmtId="0" fontId="2" fillId="0" borderId="2" xfId="4" applyBorder="1" applyAlignment="1">
      <alignment horizontal="center" vertical="center"/>
    </xf>
    <xf numFmtId="0" fontId="2" fillId="0" borderId="3" xfId="4" applyBorder="1" applyAlignment="1">
      <alignment horizontal="center" vertical="center"/>
    </xf>
    <xf numFmtId="0" fontId="2" fillId="0" borderId="5" xfId="4" applyBorder="1" applyAlignment="1">
      <alignment horizontal="center" vertical="center"/>
    </xf>
    <xf numFmtId="0" fontId="2" fillId="0" borderId="7" xfId="4" applyBorder="1" applyAlignment="1">
      <alignment horizontal="center" vertical="center"/>
    </xf>
    <xf numFmtId="0" fontId="2" fillId="0" borderId="8" xfId="4" applyBorder="1" applyAlignment="1">
      <alignment horizontal="center" vertical="center"/>
    </xf>
    <xf numFmtId="0" fontId="2" fillId="0" borderId="5" xfId="1" applyBorder="1" applyAlignment="1">
      <alignment horizontal="left" vertical="center" wrapText="1"/>
    </xf>
    <xf numFmtId="0" fontId="0" fillId="0" borderId="0" xfId="0" applyAlignment="1">
      <alignment wrapText="1"/>
    </xf>
    <xf numFmtId="0" fontId="5" fillId="0" borderId="0" xfId="4" applyFont="1" applyAlignment="1">
      <alignment horizontal="center" vertical="center" wrapText="1"/>
    </xf>
    <xf numFmtId="0" fontId="5" fillId="0" borderId="0" xfId="10" applyFont="1" applyAlignment="1">
      <alignment horizontal="center" vertical="center" wrapText="1"/>
    </xf>
    <xf numFmtId="0" fontId="22" fillId="0" borderId="7" xfId="2" applyFont="1" applyBorder="1" applyAlignment="1" applyProtection="1">
      <alignment horizontal="center" vertical="center" wrapText="1"/>
    </xf>
    <xf numFmtId="0" fontId="5" fillId="0" borderId="7" xfId="4" applyFont="1" applyBorder="1" applyAlignment="1">
      <alignment horizontal="center" vertical="center" wrapText="1"/>
    </xf>
    <xf numFmtId="0" fontId="5" fillId="0" borderId="8" xfId="4" applyFont="1" applyBorder="1" applyAlignment="1">
      <alignment horizontal="center" vertical="center" wrapText="1"/>
    </xf>
    <xf numFmtId="0" fontId="5" fillId="0" borderId="0" xfId="4" applyFont="1" applyAlignment="1">
      <alignment vertical="center"/>
    </xf>
    <xf numFmtId="0" fontId="5" fillId="0" borderId="5" xfId="4" applyFont="1" applyBorder="1" applyAlignment="1">
      <alignment vertical="center"/>
    </xf>
    <xf numFmtId="0" fontId="20" fillId="0" borderId="0" xfId="0" applyFont="1"/>
    <xf numFmtId="0" fontId="20" fillId="0" borderId="0" xfId="0" applyFont="1" applyAlignment="1">
      <alignment wrapText="1"/>
    </xf>
    <xf numFmtId="0" fontId="25" fillId="0" borderId="0" xfId="0" applyFont="1"/>
    <xf numFmtId="0" fontId="25" fillId="0" borderId="11" xfId="0" applyFont="1" applyBorder="1" applyAlignment="1">
      <alignment horizontal="center" vertical="top"/>
    </xf>
    <xf numFmtId="0" fontId="25" fillId="0" borderId="11" xfId="0" applyFont="1" applyBorder="1" applyAlignment="1">
      <alignment horizontal="left" vertical="top"/>
    </xf>
    <xf numFmtId="3" fontId="25" fillId="0" borderId="11" xfId="0" applyNumberFormat="1" applyFont="1" applyBorder="1" applyAlignment="1">
      <alignment horizontal="center" vertical="top"/>
    </xf>
    <xf numFmtId="3" fontId="25" fillId="3" borderId="11" xfId="0" applyNumberFormat="1" applyFont="1" applyFill="1" applyBorder="1" applyAlignment="1">
      <alignment horizontal="center" vertical="top"/>
    </xf>
    <xf numFmtId="0" fontId="3" fillId="0" borderId="0" xfId="10" applyFont="1" applyAlignment="1">
      <alignment horizontal="center" vertical="center" wrapText="1"/>
    </xf>
    <xf numFmtId="0" fontId="4" fillId="0" borderId="0" xfId="10" applyFont="1" applyAlignment="1">
      <alignment horizontal="center" vertical="center" wrapText="1"/>
    </xf>
    <xf numFmtId="0" fontId="2" fillId="0" borderId="0" xfId="10"/>
    <xf numFmtId="0" fontId="9" fillId="0" borderId="0" xfId="10" applyFont="1" applyAlignment="1">
      <alignment horizontal="justify" vertical="center" wrapText="1"/>
    </xf>
    <xf numFmtId="0" fontId="9" fillId="0" borderId="0" xfId="10" applyFont="1" applyAlignment="1">
      <alignment horizontal="center" vertical="center" wrapText="1"/>
    </xf>
    <xf numFmtId="0" fontId="5" fillId="0" borderId="0" xfId="10" applyFont="1"/>
    <xf numFmtId="0" fontId="5" fillId="0" borderId="2" xfId="10" applyFont="1" applyBorder="1" applyAlignment="1">
      <alignment horizontal="justify" vertical="center" wrapText="1"/>
    </xf>
    <xf numFmtId="0" fontId="5" fillId="0" borderId="2" xfId="10" applyFont="1" applyBorder="1" applyAlignment="1">
      <alignment horizontal="center" vertical="center" wrapText="1"/>
    </xf>
    <xf numFmtId="0" fontId="5" fillId="0" borderId="3" xfId="10" applyFont="1" applyBorder="1" applyAlignment="1">
      <alignment horizontal="center" vertical="center" wrapText="1"/>
    </xf>
    <xf numFmtId="0" fontId="5" fillId="0" borderId="5" xfId="10" applyFont="1" applyBorder="1" applyAlignment="1">
      <alignment horizontal="center" vertical="center" wrapText="1"/>
    </xf>
    <xf numFmtId="0" fontId="22" fillId="0" borderId="7" xfId="2" applyFont="1" applyBorder="1" applyAlignment="1" applyProtection="1">
      <alignment horizontal="justify" vertical="center" wrapText="1"/>
    </xf>
    <xf numFmtId="0" fontId="9" fillId="0" borderId="0" xfId="10" applyFont="1" applyAlignment="1">
      <alignment horizontal="justify" vertical="center"/>
    </xf>
    <xf numFmtId="0" fontId="5" fillId="0" borderId="0" xfId="10" applyFont="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5" fillId="0" borderId="2" xfId="10" applyFont="1" applyBorder="1" applyAlignment="1">
      <alignment vertical="center"/>
    </xf>
    <xf numFmtId="0" fontId="5" fillId="0" borderId="3" xfId="10" applyFont="1" applyBorder="1" applyAlignment="1">
      <alignment vertical="center"/>
    </xf>
    <xf numFmtId="0" fontId="9" fillId="0" borderId="4" xfId="10" applyFont="1" applyBorder="1" applyAlignment="1">
      <alignment vertical="center"/>
    </xf>
    <xf numFmtId="0" fontId="5" fillId="0" borderId="5" xfId="10" applyFont="1" applyBorder="1" applyAlignment="1">
      <alignment vertical="center"/>
    </xf>
    <xf numFmtId="0" fontId="9" fillId="0" borderId="6" xfId="10" applyFont="1" applyBorder="1" applyAlignment="1">
      <alignment vertical="center"/>
    </xf>
    <xf numFmtId="0" fontId="9" fillId="0" borderId="7" xfId="10" applyFont="1" applyBorder="1" applyAlignment="1">
      <alignment vertical="center"/>
    </xf>
    <xf numFmtId="0" fontId="5" fillId="0" borderId="7" xfId="10" applyFont="1" applyBorder="1" applyAlignment="1">
      <alignment vertical="center"/>
    </xf>
    <xf numFmtId="0" fontId="5" fillId="0" borderId="8" xfId="10" applyFont="1" applyBorder="1" applyAlignment="1">
      <alignment vertical="center"/>
    </xf>
    <xf numFmtId="0" fontId="9" fillId="0" borderId="11" xfId="10" applyFont="1" applyBorder="1" applyAlignment="1">
      <alignment horizontal="center" vertical="center"/>
    </xf>
    <xf numFmtId="0" fontId="9" fillId="0" borderId="11" xfId="10" applyFont="1" applyBorder="1" applyAlignment="1">
      <alignment horizontal="center" vertical="center" wrapText="1"/>
    </xf>
    <xf numFmtId="0" fontId="9" fillId="0" borderId="12" xfId="10" applyFont="1" applyBorder="1" applyAlignment="1">
      <alignment horizontal="center" vertical="center" wrapText="1"/>
    </xf>
    <xf numFmtId="0" fontId="5" fillId="0" borderId="11" xfId="10" applyFont="1" applyBorder="1" applyAlignment="1">
      <alignment horizontal="center" vertical="center" wrapText="1"/>
    </xf>
    <xf numFmtId="0" fontId="5" fillId="0" borderId="11" xfId="10" applyFont="1" applyBorder="1" applyAlignment="1">
      <alignment horizontal="left" vertical="center" wrapText="1"/>
    </xf>
    <xf numFmtId="0" fontId="5" fillId="3" borderId="11" xfId="10" applyFont="1" applyFill="1" applyBorder="1" applyAlignment="1">
      <alignment horizontal="justify" vertical="center" wrapText="1"/>
    </xf>
    <xf numFmtId="0" fontId="9" fillId="0" borderId="0" xfId="10" applyFont="1" applyAlignment="1">
      <alignment horizontal="center" vertical="center"/>
    </xf>
    <xf numFmtId="0" fontId="9" fillId="0" borderId="0" xfId="10" applyFont="1" applyAlignment="1">
      <alignment horizontal="right" vertical="center"/>
    </xf>
    <xf numFmtId="0" fontId="5" fillId="0" borderId="14" xfId="10" applyFont="1" applyBorder="1" applyAlignment="1">
      <alignment horizontal="center" vertical="center"/>
    </xf>
    <xf numFmtId="0" fontId="27" fillId="0" borderId="0" xfId="10" applyFont="1"/>
    <xf numFmtId="0" fontId="8" fillId="0" borderId="0" xfId="10" applyFont="1"/>
    <xf numFmtId="0" fontId="5" fillId="0" borderId="10" xfId="10" applyFont="1" applyBorder="1" applyAlignment="1">
      <alignment horizontal="center" vertical="center"/>
    </xf>
    <xf numFmtId="0" fontId="5" fillId="0" borderId="8" xfId="10" applyFont="1" applyBorder="1" applyAlignment="1">
      <alignment horizontal="center" vertical="center" wrapText="1"/>
    </xf>
    <xf numFmtId="0" fontId="5" fillId="0" borderId="8" xfId="10" applyFont="1" applyBorder="1" applyAlignment="1">
      <alignment horizontal="left" vertical="center" wrapText="1"/>
    </xf>
    <xf numFmtId="0" fontId="23" fillId="4" borderId="12" xfId="10" applyFont="1" applyFill="1" applyBorder="1" applyAlignment="1">
      <alignment horizontal="center" vertical="center" wrapText="1"/>
    </xf>
    <xf numFmtId="0" fontId="23" fillId="3" borderId="11" xfId="10" applyFont="1" applyFill="1" applyBorder="1" applyAlignment="1">
      <alignment horizontal="justify" vertical="top" wrapText="1"/>
    </xf>
    <xf numFmtId="0" fontId="5" fillId="3" borderId="11" xfId="10" applyFont="1" applyFill="1" applyBorder="1" applyAlignment="1">
      <alignment horizontal="center" vertical="center" wrapText="1"/>
    </xf>
    <xf numFmtId="0" fontId="5" fillId="0" borderId="0" xfId="10" applyFont="1" applyAlignment="1">
      <alignment horizontal="justify" vertical="center" wrapText="1"/>
    </xf>
    <xf numFmtId="0" fontId="5" fillId="0" borderId="7" xfId="10" applyFont="1" applyBorder="1" applyAlignment="1">
      <alignment horizontal="center" vertical="center" wrapText="1"/>
    </xf>
    <xf numFmtId="0" fontId="9" fillId="0" borderId="0" xfId="10" applyFont="1" applyAlignment="1">
      <alignment vertical="center"/>
    </xf>
    <xf numFmtId="0" fontId="5" fillId="0" borderId="0" xfId="10" applyFont="1" applyAlignment="1">
      <alignment vertical="center"/>
    </xf>
    <xf numFmtId="0" fontId="5" fillId="0" borderId="2" xfId="10" applyFont="1" applyBorder="1" applyAlignment="1">
      <alignment horizontal="center" vertical="center"/>
    </xf>
    <xf numFmtId="0" fontId="5" fillId="0" borderId="3" xfId="10" applyFont="1" applyBorder="1" applyAlignment="1">
      <alignment horizontal="center" vertical="center"/>
    </xf>
    <xf numFmtId="0" fontId="5" fillId="0" borderId="5" xfId="10" applyFont="1" applyBorder="1" applyAlignment="1">
      <alignment horizontal="center" vertical="center"/>
    </xf>
    <xf numFmtId="0" fontId="5" fillId="0" borderId="7" xfId="10" applyFont="1" applyBorder="1" applyAlignment="1">
      <alignment horizontal="center" vertical="center"/>
    </xf>
    <xf numFmtId="0" fontId="5" fillId="0" borderId="8" xfId="10" applyFont="1" applyBorder="1" applyAlignment="1">
      <alignment horizontal="center" vertical="center"/>
    </xf>
    <xf numFmtId="0" fontId="26" fillId="2" borderId="11" xfId="0" applyFont="1" applyFill="1" applyBorder="1" applyAlignment="1">
      <alignment horizontal="center" vertical="top" wrapText="1"/>
    </xf>
    <xf numFmtId="0" fontId="26" fillId="0" borderId="0" xfId="0" applyFont="1" applyAlignment="1">
      <alignment horizontal="right" wrapText="1"/>
    </xf>
    <xf numFmtId="0" fontId="26" fillId="2" borderId="11" xfId="0" applyFont="1" applyFill="1" applyBorder="1" applyAlignment="1">
      <alignment horizontal="left" vertical="top" wrapText="1"/>
    </xf>
    <xf numFmtId="0" fontId="29" fillId="0" borderId="0" xfId="4" applyFont="1"/>
    <xf numFmtId="0" fontId="30" fillId="0" borderId="0" xfId="4" applyFont="1" applyAlignment="1">
      <alignment horizontal="justify" vertical="center" wrapText="1"/>
    </xf>
    <xf numFmtId="0" fontId="30" fillId="0" borderId="0" xfId="4" applyFont="1" applyAlignment="1">
      <alignment horizontal="center" vertical="center" wrapText="1"/>
    </xf>
    <xf numFmtId="0" fontId="31" fillId="0" borderId="2" xfId="4" applyFont="1" applyBorder="1" applyAlignment="1">
      <alignment horizontal="justify" vertical="center" wrapText="1"/>
    </xf>
    <xf numFmtId="0" fontId="31" fillId="0" borderId="2" xfId="4" applyFont="1" applyBorder="1" applyAlignment="1">
      <alignment horizontal="center" vertical="center" wrapText="1"/>
    </xf>
    <xf numFmtId="0" fontId="31" fillId="0" borderId="3" xfId="4" applyFont="1" applyBorder="1" applyAlignment="1">
      <alignment horizontal="center" vertical="center" wrapText="1"/>
    </xf>
    <xf numFmtId="0" fontId="31" fillId="0" borderId="0" xfId="4" applyFont="1" applyAlignment="1">
      <alignment horizontal="center" vertical="center" wrapText="1"/>
    </xf>
    <xf numFmtId="0" fontId="31" fillId="0" borderId="5" xfId="4" applyFont="1" applyBorder="1" applyAlignment="1">
      <alignment horizontal="center" vertical="center" wrapText="1"/>
    </xf>
    <xf numFmtId="0" fontId="31" fillId="0" borderId="0" xfId="4" applyFont="1" applyAlignment="1">
      <alignment horizontal="justify" vertical="center" wrapText="1"/>
    </xf>
    <xf numFmtId="0" fontId="33" fillId="0" borderId="7" xfId="2" applyFont="1" applyBorder="1" applyAlignment="1" applyProtection="1">
      <alignment horizontal="justify" vertical="center" wrapText="1"/>
    </xf>
    <xf numFmtId="0" fontId="33" fillId="0" borderId="7" xfId="2" applyFont="1" applyBorder="1" applyAlignment="1" applyProtection="1">
      <alignment horizontal="center" vertical="center" wrapText="1"/>
    </xf>
    <xf numFmtId="0" fontId="33" fillId="0" borderId="8" xfId="2" applyFont="1" applyBorder="1" applyAlignment="1" applyProtection="1">
      <alignment horizontal="center" vertical="center" wrapText="1"/>
    </xf>
    <xf numFmtId="0" fontId="30" fillId="0" borderId="0" xfId="4" applyFont="1" applyAlignment="1">
      <alignment horizontal="justify" vertical="center"/>
    </xf>
    <xf numFmtId="0" fontId="31" fillId="0" borderId="0" xfId="4" applyFont="1" applyAlignment="1">
      <alignment horizontal="center" vertical="center"/>
    </xf>
    <xf numFmtId="0" fontId="30" fillId="0" borderId="1" xfId="4" applyFont="1" applyBorder="1" applyAlignment="1">
      <alignment vertical="center"/>
    </xf>
    <xf numFmtId="0" fontId="30" fillId="0" borderId="2" xfId="4" applyFont="1" applyBorder="1" applyAlignment="1">
      <alignment vertical="center"/>
    </xf>
    <xf numFmtId="0" fontId="31" fillId="0" borderId="2" xfId="4" applyFont="1" applyBorder="1" applyAlignment="1">
      <alignment vertical="center"/>
    </xf>
    <xf numFmtId="0" fontId="31" fillId="0" borderId="3" xfId="4" applyFont="1" applyBorder="1" applyAlignment="1">
      <alignment vertical="center"/>
    </xf>
    <xf numFmtId="0" fontId="31" fillId="0" borderId="0" xfId="4" applyFont="1" applyAlignment="1">
      <alignment vertical="center"/>
    </xf>
    <xf numFmtId="0" fontId="30" fillId="0" borderId="4" xfId="4" applyFont="1" applyBorder="1" applyAlignment="1">
      <alignment vertical="center"/>
    </xf>
    <xf numFmtId="0" fontId="30" fillId="0" borderId="0" xfId="4" applyFont="1" applyAlignment="1">
      <alignment vertical="center"/>
    </xf>
    <xf numFmtId="0" fontId="31" fillId="0" borderId="5" xfId="4" applyFont="1" applyBorder="1" applyAlignment="1">
      <alignment vertical="center"/>
    </xf>
    <xf numFmtId="0" fontId="30" fillId="0" borderId="6" xfId="4" applyFont="1" applyBorder="1" applyAlignment="1">
      <alignment vertical="center"/>
    </xf>
    <xf numFmtId="0" fontId="30" fillId="0" borderId="7" xfId="4" applyFont="1" applyBorder="1" applyAlignment="1">
      <alignment vertical="center"/>
    </xf>
    <xf numFmtId="0" fontId="31" fillId="0" borderId="7" xfId="4" applyFont="1" applyBorder="1" applyAlignment="1">
      <alignment vertical="center"/>
    </xf>
    <xf numFmtId="0" fontId="31" fillId="0" borderId="8" xfId="4" applyFont="1" applyBorder="1" applyAlignment="1">
      <alignment vertical="center"/>
    </xf>
    <xf numFmtId="0" fontId="30" fillId="0" borderId="11" xfId="4" applyFont="1" applyBorder="1" applyAlignment="1">
      <alignment horizontal="center" vertical="center" wrapText="1"/>
    </xf>
    <xf numFmtId="0" fontId="30" fillId="0" borderId="11" xfId="4" applyFont="1" applyBorder="1" applyAlignment="1">
      <alignment horizontal="center" vertical="center"/>
    </xf>
    <xf numFmtId="0" fontId="34" fillId="4" borderId="11" xfId="4" applyFont="1" applyFill="1" applyBorder="1" applyAlignment="1">
      <alignment horizontal="center" vertical="center" wrapText="1"/>
    </xf>
    <xf numFmtId="0" fontId="34" fillId="4" borderId="11" xfId="4" applyFont="1" applyFill="1" applyBorder="1" applyAlignment="1">
      <alignment horizontal="center" vertical="top" wrapText="1"/>
    </xf>
    <xf numFmtId="0" fontId="34" fillId="3" borderId="11" xfId="4" applyFont="1" applyFill="1" applyBorder="1" applyAlignment="1">
      <alignment horizontal="justify" vertical="top" wrapText="1"/>
    </xf>
    <xf numFmtId="0" fontId="31" fillId="3" borderId="11" xfId="4" applyFont="1" applyFill="1" applyBorder="1" applyAlignment="1">
      <alignment horizontal="center" vertical="center" wrapText="1"/>
    </xf>
    <xf numFmtId="0" fontId="31" fillId="2" borderId="11" xfId="4" applyFont="1" applyFill="1" applyBorder="1" applyAlignment="1">
      <alignment horizontal="center" vertical="center" wrapText="1"/>
    </xf>
    <xf numFmtId="0" fontId="11" fillId="0" borderId="0" xfId="4" applyFont="1" applyAlignment="1">
      <alignment vertical="top"/>
    </xf>
    <xf numFmtId="0" fontId="30" fillId="0" borderId="0" xfId="4" applyFont="1" applyAlignment="1">
      <alignment horizontal="center" vertical="center"/>
    </xf>
    <xf numFmtId="0" fontId="30" fillId="0" borderId="0" xfId="4" applyFont="1" applyAlignment="1">
      <alignment horizontal="right" vertical="center"/>
    </xf>
    <xf numFmtId="0" fontId="31" fillId="0" borderId="14" xfId="4" applyFont="1" applyBorder="1" applyAlignment="1">
      <alignment horizontal="center" vertical="center"/>
    </xf>
    <xf numFmtId="0" fontId="31" fillId="0" borderId="11" xfId="4" applyFont="1" applyBorder="1" applyAlignment="1">
      <alignment horizontal="center" vertical="center"/>
    </xf>
    <xf numFmtId="0" fontId="8" fillId="0" borderId="0" xfId="4" applyFont="1"/>
    <xf numFmtId="1" fontId="25" fillId="3" borderId="11" xfId="0" applyNumberFormat="1" applyFont="1" applyFill="1" applyBorder="1" applyAlignment="1">
      <alignment horizontal="center" vertical="top"/>
    </xf>
    <xf numFmtId="0" fontId="36" fillId="0" borderId="0" xfId="4" applyFont="1"/>
    <xf numFmtId="0" fontId="37" fillId="0" borderId="0" xfId="4" applyFont="1" applyAlignment="1">
      <alignment horizontal="justify" vertical="center" wrapText="1"/>
    </xf>
    <xf numFmtId="0" fontId="37" fillId="0" borderId="0" xfId="4" applyFont="1" applyAlignment="1">
      <alignment horizontal="center" vertical="center" wrapText="1"/>
    </xf>
    <xf numFmtId="0" fontId="38" fillId="0" borderId="0" xfId="4" applyFont="1"/>
    <xf numFmtId="0" fontId="38" fillId="0" borderId="2" xfId="4" applyFont="1" applyBorder="1" applyAlignment="1">
      <alignment horizontal="justify" vertical="center" wrapText="1"/>
    </xf>
    <xf numFmtId="0" fontId="38" fillId="0" borderId="2" xfId="4" applyFont="1" applyBorder="1" applyAlignment="1">
      <alignment horizontal="center" vertical="center" wrapText="1"/>
    </xf>
    <xf numFmtId="0" fontId="38" fillId="0" borderId="3" xfId="4" applyFont="1" applyBorder="1" applyAlignment="1">
      <alignment horizontal="center" vertical="center" wrapText="1"/>
    </xf>
    <xf numFmtId="0" fontId="38" fillId="0" borderId="0" xfId="4" applyFont="1" applyAlignment="1">
      <alignment horizontal="center" vertical="center" wrapText="1"/>
    </xf>
    <xf numFmtId="0" fontId="38" fillId="0" borderId="0" xfId="4" applyFont="1" applyAlignment="1">
      <alignment horizontal="justify" vertical="center" wrapText="1"/>
    </xf>
    <xf numFmtId="0" fontId="38" fillId="0" borderId="5" xfId="4" applyFont="1" applyBorder="1" applyAlignment="1">
      <alignment horizontal="center" vertical="center" wrapText="1"/>
    </xf>
    <xf numFmtId="0" fontId="39" fillId="0" borderId="7" xfId="2" applyFont="1" applyBorder="1" applyAlignment="1" applyProtection="1">
      <alignment horizontal="justify" vertical="center" wrapText="1"/>
    </xf>
    <xf numFmtId="0" fontId="39" fillId="0" borderId="7" xfId="2" applyFont="1" applyBorder="1" applyAlignment="1" applyProtection="1">
      <alignment horizontal="center" vertical="center" wrapText="1"/>
    </xf>
    <xf numFmtId="0" fontId="39" fillId="0" borderId="8" xfId="2" applyFont="1" applyBorder="1" applyAlignment="1" applyProtection="1">
      <alignment horizontal="center" vertical="center" wrapText="1"/>
    </xf>
    <xf numFmtId="0" fontId="37" fillId="0" borderId="0" xfId="4" applyFont="1" applyAlignment="1">
      <alignment horizontal="justify" vertical="center"/>
    </xf>
    <xf numFmtId="0" fontId="38" fillId="0" borderId="0" xfId="4" applyFont="1" applyAlignment="1">
      <alignment horizontal="center" vertical="center"/>
    </xf>
    <xf numFmtId="0" fontId="37" fillId="0" borderId="1" xfId="4" applyFont="1" applyBorder="1" applyAlignment="1">
      <alignment vertical="center"/>
    </xf>
    <xf numFmtId="0" fontId="37" fillId="0" borderId="2" xfId="4" applyFont="1" applyBorder="1" applyAlignment="1">
      <alignment vertical="center"/>
    </xf>
    <xf numFmtId="0" fontId="38" fillId="0" borderId="2" xfId="4" applyFont="1" applyBorder="1" applyAlignment="1">
      <alignment vertical="center"/>
    </xf>
    <xf numFmtId="0" fontId="38" fillId="0" borderId="3" xfId="4" applyFont="1" applyBorder="1" applyAlignment="1">
      <alignment vertical="center"/>
    </xf>
    <xf numFmtId="0" fontId="38" fillId="0" borderId="0" xfId="4" applyFont="1" applyAlignment="1">
      <alignment vertical="center"/>
    </xf>
    <xf numFmtId="0" fontId="37" fillId="0" borderId="4" xfId="4" applyFont="1" applyBorder="1" applyAlignment="1">
      <alignment vertical="center"/>
    </xf>
    <xf numFmtId="0" fontId="37" fillId="0" borderId="0" xfId="4" applyFont="1" applyAlignment="1">
      <alignment vertical="center"/>
    </xf>
    <xf numFmtId="0" fontId="38" fillId="0" borderId="5" xfId="4" applyFont="1" applyBorder="1" applyAlignment="1">
      <alignment vertical="center"/>
    </xf>
    <xf numFmtId="0" fontId="37" fillId="0" borderId="6" xfId="4" applyFont="1" applyBorder="1" applyAlignment="1">
      <alignment vertical="center"/>
    </xf>
    <xf numFmtId="0" fontId="37" fillId="0" borderId="7" xfId="4" applyFont="1" applyBorder="1" applyAlignment="1">
      <alignment vertical="center"/>
    </xf>
    <xf numFmtId="0" fontId="38" fillId="0" borderId="7" xfId="4" applyFont="1" applyBorder="1" applyAlignment="1">
      <alignment vertical="center"/>
    </xf>
    <xf numFmtId="0" fontId="38" fillId="0" borderId="8" xfId="4" applyFont="1" applyBorder="1" applyAlignment="1">
      <alignment vertical="center"/>
    </xf>
    <xf numFmtId="0" fontId="40" fillId="0" borderId="0" xfId="4" applyFont="1" applyAlignment="1">
      <alignment vertical="center"/>
    </xf>
    <xf numFmtId="0" fontId="37" fillId="0" borderId="11" xfId="4" applyFont="1" applyBorder="1" applyAlignment="1">
      <alignment horizontal="center" vertical="center" wrapText="1"/>
    </xf>
    <xf numFmtId="0" fontId="37" fillId="0" borderId="11" xfId="4" applyFont="1" applyBorder="1" applyAlignment="1">
      <alignment horizontal="center" vertical="center"/>
    </xf>
    <xf numFmtId="0" fontId="41" fillId="4" borderId="11" xfId="4" applyFont="1" applyFill="1" applyBorder="1" applyAlignment="1">
      <alignment horizontal="center" vertical="center" wrapText="1"/>
    </xf>
    <xf numFmtId="0" fontId="38" fillId="0" borderId="11" xfId="4" applyFont="1" applyBorder="1" applyAlignment="1">
      <alignment horizontal="center" vertical="center" wrapText="1"/>
    </xf>
    <xf numFmtId="0" fontId="38" fillId="0" borderId="11" xfId="4" applyFont="1" applyBorder="1" applyAlignment="1">
      <alignment horizontal="justify" vertical="center" wrapText="1"/>
    </xf>
    <xf numFmtId="0" fontId="38" fillId="0" borderId="11" xfId="4" applyFont="1" applyBorder="1" applyAlignment="1">
      <alignment horizontal="center" vertical="center"/>
    </xf>
    <xf numFmtId="3" fontId="42" fillId="2" borderId="11" xfId="4" applyNumberFormat="1" applyFont="1" applyFill="1" applyBorder="1" applyAlignment="1">
      <alignment horizontal="center" vertical="center"/>
    </xf>
    <xf numFmtId="0" fontId="38" fillId="0" borderId="11" xfId="5" applyFont="1" applyBorder="1" applyAlignment="1">
      <alignment horizontal="center" vertical="center"/>
    </xf>
    <xf numFmtId="0" fontId="38" fillId="2" borderId="11" xfId="5" applyFont="1" applyFill="1" applyBorder="1" applyAlignment="1">
      <alignment horizontal="center" vertical="center"/>
    </xf>
    <xf numFmtId="0" fontId="38" fillId="0" borderId="0" xfId="4" applyFont="1" applyAlignment="1">
      <alignment horizontal="center"/>
    </xf>
    <xf numFmtId="0" fontId="2" fillId="0" borderId="0" xfId="4" applyAlignment="1">
      <alignment horizontal="center"/>
    </xf>
    <xf numFmtId="0" fontId="38" fillId="2" borderId="11" xfId="4" applyFont="1" applyFill="1" applyBorder="1" applyAlignment="1">
      <alignment horizontal="center" vertical="center"/>
    </xf>
    <xf numFmtId="0" fontId="42" fillId="0" borderId="11" xfId="4" applyFont="1" applyBorder="1" applyAlignment="1">
      <alignment horizontal="center" vertical="center"/>
    </xf>
    <xf numFmtId="0" fontId="37" fillId="0" borderId="0" xfId="4" applyFont="1" applyAlignment="1">
      <alignment horizontal="right" vertical="center"/>
    </xf>
    <xf numFmtId="3" fontId="38" fillId="0" borderId="14" xfId="4" applyNumberFormat="1" applyFont="1" applyBorder="1" applyAlignment="1">
      <alignment horizontal="center" vertical="center"/>
    </xf>
    <xf numFmtId="0" fontId="38" fillId="0" borderId="14" xfId="4" applyFont="1" applyBorder="1" applyAlignment="1">
      <alignment horizontal="center" vertical="center"/>
    </xf>
    <xf numFmtId="0" fontId="37" fillId="0" borderId="0" xfId="4" applyFont="1" applyAlignment="1">
      <alignment horizontal="center" vertical="center"/>
    </xf>
    <xf numFmtId="0" fontId="38" fillId="0" borderId="11" xfId="4" applyFont="1" applyBorder="1" applyAlignment="1">
      <alignment horizontal="left" vertical="center" wrapText="1"/>
    </xf>
    <xf numFmtId="0" fontId="38" fillId="2" borderId="11" xfId="4" applyFont="1" applyFill="1" applyBorder="1" applyAlignment="1">
      <alignment horizontal="center" vertical="center" wrapText="1"/>
    </xf>
    <xf numFmtId="0" fontId="43" fillId="0" borderId="6" xfId="4" applyFont="1" applyBorder="1" applyAlignment="1">
      <alignment vertical="center"/>
    </xf>
    <xf numFmtId="3" fontId="8" fillId="0" borderId="0" xfId="4" applyNumberFormat="1" applyFont="1"/>
    <xf numFmtId="3" fontId="2" fillId="0" borderId="0" xfId="4" applyNumberFormat="1"/>
    <xf numFmtId="3" fontId="25" fillId="0" borderId="0" xfId="0" applyNumberFormat="1" applyFont="1" applyAlignment="1">
      <alignment horizontal="center" vertical="top"/>
    </xf>
    <xf numFmtId="0" fontId="26" fillId="2" borderId="12" xfId="0" applyFont="1" applyFill="1" applyBorder="1" applyAlignment="1">
      <alignment horizontal="left" vertical="top" wrapText="1"/>
    </xf>
    <xf numFmtId="3" fontId="25" fillId="0" borderId="9" xfId="0" applyNumberFormat="1" applyFont="1" applyBorder="1" applyAlignment="1">
      <alignment horizontal="center" vertical="top"/>
    </xf>
    <xf numFmtId="3" fontId="25" fillId="3" borderId="9" xfId="0" applyNumberFormat="1" applyFont="1" applyFill="1" applyBorder="1" applyAlignment="1">
      <alignment horizontal="center" vertical="top"/>
    </xf>
    <xf numFmtId="0" fontId="25" fillId="3" borderId="9" xfId="0" applyFont="1" applyFill="1" applyBorder="1" applyAlignment="1">
      <alignment horizontal="center" vertical="top"/>
    </xf>
    <xf numFmtId="0" fontId="25" fillId="3" borderId="11" xfId="0" applyFont="1" applyFill="1" applyBorder="1" applyAlignment="1">
      <alignment horizontal="center" vertical="top"/>
    </xf>
    <xf numFmtId="0" fontId="24" fillId="0" borderId="0" xfId="0" applyFont="1" applyAlignment="1">
      <alignment horizontal="center" wrapText="1"/>
    </xf>
    <xf numFmtId="0" fontId="0" fillId="0" borderId="0" xfId="0" applyAlignment="1">
      <alignment wrapText="1"/>
    </xf>
    <xf numFmtId="0" fontId="0" fillId="0" borderId="0" xfId="0" applyAlignment="1">
      <alignment horizontal="justify" vertical="top" wrapText="1"/>
    </xf>
    <xf numFmtId="0" fontId="2" fillId="0" borderId="12" xfId="1" applyBorder="1" applyAlignment="1">
      <alignment horizontal="center" vertical="center"/>
    </xf>
    <xf numFmtId="0" fontId="2" fillId="0" borderId="10" xfId="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2"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Alignment="1">
      <alignment horizontal="justify" vertical="center"/>
    </xf>
    <xf numFmtId="0" fontId="4" fillId="0" borderId="9"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3" fillId="0" borderId="0" xfId="1" applyFont="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justify" vertical="center" wrapText="1"/>
    </xf>
    <xf numFmtId="0" fontId="4" fillId="0" borderId="1" xfId="1" applyFont="1" applyBorder="1" applyAlignment="1">
      <alignment horizontal="justify" vertical="center" wrapText="1"/>
    </xf>
    <xf numFmtId="0" fontId="4" fillId="0" borderId="2" xfId="1" applyFont="1" applyBorder="1" applyAlignment="1">
      <alignment horizontal="justify" vertical="center" wrapText="1"/>
    </xf>
    <xf numFmtId="0" fontId="4" fillId="0" borderId="4" xfId="1" applyFont="1" applyBorder="1" applyAlignment="1">
      <alignment horizontal="justify" vertical="center" wrapText="1"/>
    </xf>
    <xf numFmtId="0" fontId="4" fillId="0" borderId="6" xfId="1" applyFont="1" applyBorder="1" applyAlignment="1">
      <alignment horizontal="justify" vertical="center" wrapText="1"/>
    </xf>
    <xf numFmtId="0" fontId="4" fillId="0" borderId="7" xfId="1" applyFont="1" applyBorder="1" applyAlignment="1">
      <alignment horizontal="justify" vertical="center" wrapText="1"/>
    </xf>
    <xf numFmtId="0" fontId="4" fillId="0" borderId="4" xfId="1" applyFont="1" applyBorder="1" applyAlignment="1">
      <alignment horizontal="left" vertical="top"/>
    </xf>
    <xf numFmtId="0" fontId="4" fillId="0" borderId="0" xfId="1" applyFont="1" applyAlignment="1">
      <alignment horizontal="left" vertical="top"/>
    </xf>
    <xf numFmtId="0" fontId="4" fillId="0" borderId="4" xfId="1" applyFont="1" applyBorder="1" applyAlignment="1">
      <alignment horizontal="left" vertical="center" wrapText="1"/>
    </xf>
    <xf numFmtId="0" fontId="4" fillId="0" borderId="0" xfId="1" applyFont="1" applyAlignment="1">
      <alignment horizontal="left" vertical="center" wrapText="1"/>
    </xf>
    <xf numFmtId="0" fontId="2" fillId="0" borderId="12" xfId="4" applyBorder="1" applyAlignment="1">
      <alignment horizontal="center" vertical="center"/>
    </xf>
    <xf numFmtId="0" fontId="2" fillId="0" borderId="10" xfId="4" applyBorder="1" applyAlignment="1">
      <alignment horizontal="center" vertical="center"/>
    </xf>
    <xf numFmtId="0" fontId="4" fillId="0" borderId="9" xfId="4" applyFont="1" applyBorder="1" applyAlignment="1">
      <alignment horizontal="center" vertical="center" wrapText="1"/>
    </xf>
    <xf numFmtId="0" fontId="4" fillId="0" borderId="1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xf>
    <xf numFmtId="0" fontId="4" fillId="0" borderId="12" xfId="4" applyFont="1" applyBorder="1" applyAlignment="1">
      <alignment horizontal="center" vertical="center"/>
    </xf>
    <xf numFmtId="0" fontId="4" fillId="0" borderId="1" xfId="4" applyFont="1" applyBorder="1" applyAlignment="1">
      <alignment horizontal="center" vertical="center" wrapText="1"/>
    </xf>
    <xf numFmtId="0" fontId="4" fillId="0" borderId="2" xfId="4" applyFont="1" applyBorder="1" applyAlignment="1">
      <alignment horizontal="center" vertical="center" wrapText="1"/>
    </xf>
    <xf numFmtId="0" fontId="4" fillId="0" borderId="3" xfId="4" applyFont="1" applyBorder="1" applyAlignment="1">
      <alignment horizontal="center" vertical="center" wrapText="1"/>
    </xf>
    <xf numFmtId="0" fontId="4" fillId="0" borderId="6" xfId="4" applyFont="1" applyBorder="1" applyAlignment="1">
      <alignment horizontal="center" vertical="center" wrapText="1"/>
    </xf>
    <xf numFmtId="0" fontId="4" fillId="0" borderId="7" xfId="4" applyFont="1" applyBorder="1" applyAlignment="1">
      <alignment horizontal="center" vertical="center" wrapText="1"/>
    </xf>
    <xf numFmtId="0" fontId="4" fillId="0" borderId="8" xfId="4" applyFont="1" applyBorder="1" applyAlignment="1">
      <alignment horizontal="center" vertical="center" wrapText="1"/>
    </xf>
    <xf numFmtId="0" fontId="4" fillId="0" borderId="1" xfId="4" applyFont="1" applyBorder="1" applyAlignment="1">
      <alignment horizontal="center" vertical="center"/>
    </xf>
    <xf numFmtId="0" fontId="4" fillId="0" borderId="3" xfId="4" applyFont="1" applyBorder="1" applyAlignment="1">
      <alignment horizontal="center" vertical="center"/>
    </xf>
    <xf numFmtId="0" fontId="4" fillId="0" borderId="6" xfId="4" applyFont="1" applyBorder="1" applyAlignment="1">
      <alignment horizontal="center" vertical="center"/>
    </xf>
    <xf numFmtId="0" fontId="4" fillId="0" borderId="8" xfId="4" applyFont="1" applyBorder="1" applyAlignment="1">
      <alignment horizontal="center" vertical="center"/>
    </xf>
    <xf numFmtId="0" fontId="4" fillId="0" borderId="2" xfId="4" applyFont="1" applyBorder="1" applyAlignment="1">
      <alignment horizontal="center" vertical="center"/>
    </xf>
    <xf numFmtId="0" fontId="4" fillId="0" borderId="7" xfId="4" applyFont="1" applyBorder="1" applyAlignment="1">
      <alignment horizontal="center" vertical="center"/>
    </xf>
    <xf numFmtId="0" fontId="4" fillId="0" borderId="0" xfId="4" applyFont="1" applyAlignment="1">
      <alignment horizontal="justify" vertical="center"/>
    </xf>
    <xf numFmtId="0" fontId="3" fillId="0" borderId="0" xfId="4" applyFont="1" applyAlignment="1">
      <alignment horizontal="center" vertical="center" wrapText="1"/>
    </xf>
    <xf numFmtId="0" fontId="4" fillId="0" borderId="0" xfId="4" applyFont="1" applyAlignment="1">
      <alignment horizontal="justify" vertical="center" wrapText="1"/>
    </xf>
    <xf numFmtId="0" fontId="4" fillId="0" borderId="1" xfId="4" applyFont="1" applyBorder="1" applyAlignment="1">
      <alignment horizontal="justify" vertical="center" wrapText="1"/>
    </xf>
    <xf numFmtId="0" fontId="4" fillId="0" borderId="2" xfId="4" applyFont="1" applyBorder="1" applyAlignment="1">
      <alignment horizontal="justify" vertical="center" wrapText="1"/>
    </xf>
    <xf numFmtId="0" fontId="4" fillId="0" borderId="4" xfId="4" applyFont="1" applyBorder="1" applyAlignment="1">
      <alignment horizontal="justify" vertical="center" wrapText="1"/>
    </xf>
    <xf numFmtId="0" fontId="4" fillId="0" borderId="6" xfId="4" applyFont="1" applyBorder="1" applyAlignment="1">
      <alignment horizontal="justify" vertical="center" wrapText="1"/>
    </xf>
    <xf numFmtId="0" fontId="4" fillId="0" borderId="7" xfId="4" applyFont="1" applyBorder="1" applyAlignment="1">
      <alignment horizontal="justify" vertical="center" wrapText="1"/>
    </xf>
    <xf numFmtId="0" fontId="4" fillId="0" borderId="4" xfId="4" applyFont="1" applyBorder="1" applyAlignment="1">
      <alignment horizontal="left" vertical="center"/>
    </xf>
    <xf numFmtId="0" fontId="4" fillId="0" borderId="0" xfId="4" applyFont="1" applyAlignment="1">
      <alignment horizontal="left" vertical="center"/>
    </xf>
    <xf numFmtId="0" fontId="4" fillId="0" borderId="10" xfId="4" applyFont="1" applyBorder="1" applyAlignment="1">
      <alignment horizontal="center" vertical="center"/>
    </xf>
    <xf numFmtId="0" fontId="4" fillId="0" borderId="15" xfId="4" applyFont="1" applyBorder="1" applyAlignment="1">
      <alignment horizontal="center" vertical="center"/>
    </xf>
    <xf numFmtId="0" fontId="2" fillId="0" borderId="0" xfId="4" applyAlignment="1">
      <alignment horizontal="left" vertical="center"/>
    </xf>
    <xf numFmtId="0" fontId="2" fillId="0" borderId="0" xfId="1" applyAlignment="1">
      <alignment horizontal="justify" vertical="center" wrapText="1"/>
    </xf>
    <xf numFmtId="0" fontId="2" fillId="0" borderId="7" xfId="1" applyBorder="1" applyAlignment="1">
      <alignment horizontal="justify" vertical="center" wrapText="1"/>
    </xf>
    <xf numFmtId="0" fontId="2" fillId="0" borderId="2" xfId="1" applyBorder="1" applyAlignment="1">
      <alignment horizontal="justify" vertical="center" wrapText="1"/>
    </xf>
    <xf numFmtId="0" fontId="3" fillId="0" borderId="0" xfId="1" applyFont="1" applyAlignment="1">
      <alignment horizontal="center" wrapText="1"/>
    </xf>
    <xf numFmtId="0" fontId="19" fillId="0" borderId="0" xfId="0" applyFont="1" applyAlignment="1">
      <alignment wrapText="1"/>
    </xf>
    <xf numFmtId="0" fontId="0" fillId="0" borderId="0" xfId="0" applyAlignment="1">
      <alignment horizontal="left" vertical="center" wrapText="1"/>
    </xf>
    <xf numFmtId="0" fontId="3" fillId="0" borderId="0" xfId="1" applyFont="1" applyAlignment="1">
      <alignment horizontal="center" vertical="top" wrapText="1"/>
    </xf>
    <xf numFmtId="0" fontId="4" fillId="0" borderId="4" xfId="1" applyFont="1" applyBorder="1" applyAlignment="1">
      <alignment horizontal="left" vertical="center"/>
    </xf>
    <xf numFmtId="0" fontId="4" fillId="0" borderId="0" xfId="1" applyFont="1" applyAlignment="1">
      <alignment horizontal="left" vertical="center"/>
    </xf>
    <xf numFmtId="0" fontId="19" fillId="0" borderId="0" xfId="0" applyFont="1" applyAlignment="1">
      <alignment horizontal="center" vertical="top" wrapText="1"/>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1" xfId="4" applyFont="1" applyBorder="1" applyAlignment="1">
      <alignment vertical="center"/>
    </xf>
    <xf numFmtId="0" fontId="2" fillId="0" borderId="2" xfId="4" applyBorder="1" applyAlignment="1">
      <alignment vertical="center"/>
    </xf>
    <xf numFmtId="0" fontId="4" fillId="0" borderId="0" xfId="4" applyFont="1" applyAlignment="1">
      <alignment horizontal="center" vertical="center" wrapText="1"/>
    </xf>
    <xf numFmtId="0" fontId="2" fillId="0" borderId="2" xfId="4" applyBorder="1" applyAlignment="1">
      <alignment vertical="center" wrapText="1"/>
    </xf>
    <xf numFmtId="0" fontId="2" fillId="0" borderId="0" xfId="4" applyAlignment="1">
      <alignment vertical="center" wrapText="1"/>
    </xf>
    <xf numFmtId="0" fontId="2" fillId="0" borderId="7" xfId="4" applyBorder="1" applyAlignment="1">
      <alignment vertical="center" wrapText="1"/>
    </xf>
    <xf numFmtId="0" fontId="4" fillId="0" borderId="4" xfId="4" applyFont="1" applyBorder="1" applyAlignment="1">
      <alignment vertical="center"/>
    </xf>
    <xf numFmtId="0" fontId="2" fillId="0" borderId="0" xfId="4" applyAlignment="1">
      <alignment vertical="center"/>
    </xf>
    <xf numFmtId="0" fontId="4" fillId="0" borderId="6" xfId="4" applyFont="1" applyBorder="1" applyAlignment="1">
      <alignment vertical="center"/>
    </xf>
    <xf numFmtId="0" fontId="2" fillId="0" borderId="7" xfId="4" applyBorder="1" applyAlignment="1">
      <alignment vertical="center"/>
    </xf>
    <xf numFmtId="0" fontId="2" fillId="0" borderId="11" xfId="4" applyBorder="1" applyAlignment="1">
      <alignment horizontal="center" vertical="center"/>
    </xf>
    <xf numFmtId="0" fontId="4" fillId="3" borderId="4" xfId="1" applyFont="1" applyFill="1" applyBorder="1" applyAlignment="1">
      <alignment horizontal="justify" vertical="center" wrapText="1"/>
    </xf>
    <xf numFmtId="0" fontId="4" fillId="3" borderId="0" xfId="1" applyFont="1" applyFill="1" applyAlignment="1">
      <alignment horizontal="justify" vertical="center" wrapText="1"/>
    </xf>
    <xf numFmtId="0" fontId="2" fillId="3" borderId="0" xfId="1" applyFill="1" applyAlignment="1">
      <alignment vertical="center" wrapText="1"/>
    </xf>
    <xf numFmtId="0" fontId="2" fillId="0" borderId="0" xfId="1" applyAlignment="1">
      <alignmen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0" fillId="0" borderId="0" xfId="0" applyAlignment="1">
      <alignment horizontal="center" vertical="center" wrapText="1"/>
    </xf>
    <xf numFmtId="0" fontId="4" fillId="0" borderId="1" xfId="1" applyFont="1" applyBorder="1" applyAlignment="1">
      <alignment vertical="center" wrapText="1"/>
    </xf>
    <xf numFmtId="0" fontId="2" fillId="0" borderId="2" xfId="1" applyBorder="1" applyAlignment="1">
      <alignment vertical="center" wrapText="1"/>
    </xf>
    <xf numFmtId="0" fontId="4" fillId="0" borderId="4" xfId="1" applyFont="1" applyBorder="1" applyAlignment="1">
      <alignment vertical="center" wrapText="1"/>
    </xf>
    <xf numFmtId="0" fontId="4" fillId="0" borderId="6" xfId="1" applyFont="1" applyBorder="1" applyAlignment="1">
      <alignment vertical="center" wrapText="1"/>
    </xf>
    <xf numFmtId="0" fontId="2" fillId="0" borderId="7" xfId="1" applyBorder="1" applyAlignment="1">
      <alignment vertical="center" wrapText="1"/>
    </xf>
    <xf numFmtId="0" fontId="2" fillId="0" borderId="11" xfId="1" applyBorder="1" applyAlignment="1">
      <alignment horizontal="center" vertical="center"/>
    </xf>
    <xf numFmtId="0" fontId="4" fillId="0" borderId="4" xfId="4" applyFont="1" applyBorder="1" applyAlignment="1">
      <alignment horizontal="left" vertical="center" wrapText="1"/>
    </xf>
    <xf numFmtId="0" fontId="4" fillId="0" borderId="0" xfId="4" applyFont="1" applyAlignment="1">
      <alignment horizontal="left" vertical="center" wrapText="1"/>
    </xf>
    <xf numFmtId="0" fontId="4" fillId="0" borderId="1" xfId="4" applyFont="1" applyBorder="1" applyAlignment="1">
      <alignment horizontal="left" vertical="center" wrapText="1"/>
    </xf>
    <xf numFmtId="0" fontId="4" fillId="0" borderId="2" xfId="4" applyFont="1" applyBorder="1" applyAlignment="1">
      <alignment horizontal="left" vertical="center" wrapText="1"/>
    </xf>
    <xf numFmtId="0" fontId="4" fillId="0" borderId="11" xfId="4" applyFont="1" applyBorder="1" applyAlignment="1">
      <alignment horizontal="center" vertical="center" wrapText="1"/>
    </xf>
    <xf numFmtId="0" fontId="31" fillId="0" borderId="12" xfId="4" applyFont="1" applyBorder="1" applyAlignment="1">
      <alignment horizontal="center" vertical="center"/>
    </xf>
    <xf numFmtId="0" fontId="31" fillId="0" borderId="10" xfId="4" applyFont="1" applyBorder="1" applyAlignment="1">
      <alignment horizontal="center" vertical="center"/>
    </xf>
    <xf numFmtId="0" fontId="2" fillId="0" borderId="0" xfId="4" applyAlignment="1">
      <alignment horizontal="center" vertical="center"/>
    </xf>
    <xf numFmtId="0" fontId="30" fillId="0" borderId="11" xfId="4" applyFont="1" applyBorder="1" applyAlignment="1">
      <alignment horizontal="center" vertical="center" wrapText="1"/>
    </xf>
    <xf numFmtId="0" fontId="30" fillId="0" borderId="11" xfId="4" applyFont="1" applyBorder="1" applyAlignment="1">
      <alignment horizontal="center" vertical="center"/>
    </xf>
    <xf numFmtId="0" fontId="30" fillId="0" borderId="0" xfId="4" applyFont="1" applyAlignment="1">
      <alignment horizontal="justify" vertical="center"/>
    </xf>
    <xf numFmtId="0" fontId="28" fillId="0" borderId="0" xfId="4" applyFont="1" applyAlignment="1">
      <alignment horizontal="center" vertical="center" wrapText="1"/>
    </xf>
    <xf numFmtId="0" fontId="30" fillId="0" borderId="0" xfId="4" applyFont="1" applyAlignment="1">
      <alignment horizontal="justify" vertical="center" wrapText="1"/>
    </xf>
    <xf numFmtId="0" fontId="30" fillId="0" borderId="1" xfId="4" applyFont="1" applyBorder="1" applyAlignment="1">
      <alignment horizontal="justify" vertical="center" wrapText="1"/>
    </xf>
    <xf numFmtId="0" fontId="30" fillId="0" borderId="2" xfId="4" applyFont="1" applyBorder="1" applyAlignment="1">
      <alignment horizontal="justify" vertical="center" wrapText="1"/>
    </xf>
    <xf numFmtId="0" fontId="30" fillId="0" borderId="4" xfId="4" applyFont="1" applyBorder="1" applyAlignment="1">
      <alignment horizontal="left" vertical="center" wrapText="1"/>
    </xf>
    <xf numFmtId="0" fontId="30" fillId="0" borderId="0" xfId="4" applyFont="1" applyAlignment="1">
      <alignment horizontal="left" vertical="center" wrapText="1"/>
    </xf>
    <xf numFmtId="0" fontId="30" fillId="0" borderId="4" xfId="4" applyFont="1" applyBorder="1" applyAlignment="1">
      <alignment horizontal="justify" vertical="center" wrapText="1"/>
    </xf>
    <xf numFmtId="0" fontId="32" fillId="0" borderId="0" xfId="0" applyFont="1" applyAlignment="1">
      <alignment vertical="center" wrapText="1"/>
    </xf>
    <xf numFmtId="0" fontId="32" fillId="0" borderId="5" xfId="0" applyFont="1" applyBorder="1" applyAlignment="1">
      <alignment vertical="center" wrapText="1"/>
    </xf>
    <xf numFmtId="0" fontId="30" fillId="0" borderId="6" xfId="4" applyFont="1" applyBorder="1" applyAlignment="1">
      <alignment horizontal="justify" vertical="center" wrapText="1"/>
    </xf>
    <xf numFmtId="0" fontId="30" fillId="0" borderId="7" xfId="4" applyFont="1" applyBorder="1" applyAlignment="1">
      <alignment horizontal="justify" vertical="center" wrapText="1"/>
    </xf>
    <xf numFmtId="0" fontId="4" fillId="0" borderId="1" xfId="4" applyFont="1" applyBorder="1" applyAlignment="1">
      <alignment horizontal="left" vertical="center"/>
    </xf>
    <xf numFmtId="0" fontId="4" fillId="0" borderId="2" xfId="4" applyFont="1" applyBorder="1" applyAlignment="1">
      <alignment horizontal="left" vertical="center"/>
    </xf>
    <xf numFmtId="0" fontId="13" fillId="0" borderId="0" xfId="4" applyFont="1" applyAlignment="1">
      <alignment horizontal="left" vertical="center" wrapText="1"/>
    </xf>
    <xf numFmtId="0" fontId="9" fillId="0" borderId="0" xfId="4" applyFont="1" applyAlignment="1">
      <alignment horizontal="justify" vertical="center" wrapText="1"/>
    </xf>
    <xf numFmtId="0" fontId="4" fillId="3" borderId="10" xfId="4" applyFont="1" applyFill="1" applyBorder="1" applyAlignment="1">
      <alignment horizontal="center" vertical="center" wrapText="1"/>
    </xf>
    <xf numFmtId="0" fontId="4" fillId="3" borderId="1"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6" xfId="4" applyFont="1" applyFill="1" applyBorder="1" applyAlignment="1">
      <alignment horizontal="center" vertical="center" wrapText="1"/>
    </xf>
    <xf numFmtId="0" fontId="4" fillId="3" borderId="7" xfId="4" applyFont="1" applyFill="1" applyBorder="1" applyAlignment="1">
      <alignment horizontal="center" vertical="center" wrapText="1"/>
    </xf>
    <xf numFmtId="0" fontId="4" fillId="3" borderId="8" xfId="4" applyFont="1" applyFill="1" applyBorder="1" applyAlignment="1">
      <alignment horizontal="center" vertical="center" wrapText="1"/>
    </xf>
    <xf numFmtId="0" fontId="4" fillId="3" borderId="1" xfId="4" applyFont="1" applyFill="1" applyBorder="1" applyAlignment="1">
      <alignment horizontal="center" vertical="center"/>
    </xf>
    <xf numFmtId="0" fontId="4" fillId="3" borderId="3" xfId="4" applyFont="1" applyFill="1" applyBorder="1" applyAlignment="1">
      <alignment horizontal="center" vertical="center"/>
    </xf>
    <xf numFmtId="0" fontId="4" fillId="3" borderId="6" xfId="4" applyFont="1" applyFill="1" applyBorder="1" applyAlignment="1">
      <alignment horizontal="center" vertical="center"/>
    </xf>
    <xf numFmtId="0" fontId="4" fillId="3" borderId="8"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7" xfId="4" applyFont="1" applyFill="1" applyBorder="1" applyAlignment="1">
      <alignment horizontal="center" vertical="center"/>
    </xf>
    <xf numFmtId="0" fontId="4" fillId="3" borderId="11" xfId="4" applyFont="1" applyFill="1" applyBorder="1" applyAlignment="1">
      <alignment horizontal="center" vertical="center"/>
    </xf>
    <xf numFmtId="0" fontId="4" fillId="3" borderId="12" xfId="4" applyFont="1" applyFill="1" applyBorder="1" applyAlignment="1">
      <alignment horizontal="center" vertical="center"/>
    </xf>
    <xf numFmtId="0" fontId="2" fillId="3" borderId="12" xfId="4" applyFill="1" applyBorder="1" applyAlignment="1">
      <alignment horizontal="center" vertical="center"/>
    </xf>
    <xf numFmtId="0" fontId="2" fillId="3" borderId="10" xfId="4" applyFill="1" applyBorder="1" applyAlignment="1">
      <alignment horizontal="center" vertical="center"/>
    </xf>
    <xf numFmtId="0" fontId="4" fillId="0" borderId="0" xfId="4" applyFont="1" applyAlignment="1">
      <alignment horizontal="left"/>
    </xf>
    <xf numFmtId="0" fontId="4" fillId="0" borderId="4" xfId="8" applyFont="1" applyBorder="1" applyAlignment="1">
      <alignment vertical="center" wrapText="1"/>
    </xf>
    <xf numFmtId="0" fontId="14" fillId="0" borderId="0" xfId="8" applyFont="1" applyAlignment="1">
      <alignment vertical="center" wrapText="1"/>
    </xf>
    <xf numFmtId="0" fontId="4" fillId="0" borderId="6" xfId="8" applyFont="1" applyBorder="1" applyAlignment="1">
      <alignment vertical="center" wrapText="1"/>
    </xf>
    <xf numFmtId="0" fontId="14" fillId="0" borderId="7" xfId="8" applyFont="1" applyBorder="1" applyAlignment="1">
      <alignment vertical="center" wrapText="1"/>
    </xf>
    <xf numFmtId="0" fontId="4" fillId="0" borderId="6" xfId="8" applyFont="1" applyBorder="1" applyAlignment="1">
      <alignment horizontal="justify" vertical="center"/>
    </xf>
    <xf numFmtId="0" fontId="4" fillId="0" borderId="7" xfId="8" applyFont="1" applyBorder="1" applyAlignment="1">
      <alignment horizontal="justify" vertical="center"/>
    </xf>
    <xf numFmtId="0" fontId="14" fillId="0" borderId="5" xfId="8" applyFont="1" applyBorder="1" applyAlignment="1">
      <alignment vertical="center" wrapText="1"/>
    </xf>
    <xf numFmtId="0" fontId="13" fillId="0" borderId="0" xfId="8" applyFont="1" applyAlignment="1">
      <alignment horizontal="center" vertical="center" wrapText="1"/>
    </xf>
    <xf numFmtId="0" fontId="4" fillId="0" borderId="0" xfId="8" applyFont="1" applyAlignment="1">
      <alignment horizontal="justify" vertical="center" wrapText="1"/>
    </xf>
    <xf numFmtId="0" fontId="4" fillId="0" borderId="1" xfId="8" applyFont="1" applyBorder="1" applyAlignment="1">
      <alignment vertical="center" wrapText="1"/>
    </xf>
    <xf numFmtId="0" fontId="14" fillId="0" borderId="2" xfId="8" applyFont="1" applyBorder="1" applyAlignment="1">
      <alignment vertical="center" wrapText="1"/>
    </xf>
    <xf numFmtId="0" fontId="14" fillId="0" borderId="8" xfId="8" applyFont="1" applyBorder="1" applyAlignment="1">
      <alignment vertical="center" wrapText="1"/>
    </xf>
    <xf numFmtId="0" fontId="4" fillId="0" borderId="0" xfId="8" applyFont="1" applyAlignment="1">
      <alignment horizontal="justify" vertical="center"/>
    </xf>
    <xf numFmtId="0" fontId="4" fillId="0" borderId="9" xfId="8" applyFont="1" applyBorder="1" applyAlignment="1">
      <alignment horizontal="center" vertical="center" wrapText="1"/>
    </xf>
    <xf numFmtId="0" fontId="4" fillId="0" borderId="13" xfId="8" applyFont="1" applyBorder="1" applyAlignment="1">
      <alignment horizontal="center" vertical="center" wrapText="1"/>
    </xf>
    <xf numFmtId="0" fontId="4" fillId="0" borderId="14" xfId="8" applyFont="1" applyBorder="1" applyAlignment="1">
      <alignment horizontal="center" vertical="center" wrapText="1"/>
    </xf>
    <xf numFmtId="0" fontId="4" fillId="0" borderId="10" xfId="8" applyFont="1" applyBorder="1" applyAlignment="1">
      <alignment horizontal="center" vertical="center" wrapText="1"/>
    </xf>
    <xf numFmtId="0" fontId="4" fillId="0" borderId="3" xfId="8" applyFont="1" applyBorder="1" applyAlignment="1">
      <alignment horizontal="center" vertical="center" wrapText="1"/>
    </xf>
    <xf numFmtId="0" fontId="4" fillId="0" borderId="11" xfId="8" applyFont="1" applyBorder="1" applyAlignment="1">
      <alignment horizontal="center" vertical="center"/>
    </xf>
    <xf numFmtId="0" fontId="4" fillId="0" borderId="12" xfId="8" applyFont="1" applyBorder="1" applyAlignment="1">
      <alignment horizontal="center" vertical="center"/>
    </xf>
    <xf numFmtId="0" fontId="2" fillId="0" borderId="12" xfId="8" applyFont="1" applyBorder="1" applyAlignment="1">
      <alignment horizontal="center" vertical="center"/>
    </xf>
    <xf numFmtId="0" fontId="2" fillId="0" borderId="10" xfId="8" applyFont="1" applyBorder="1" applyAlignment="1">
      <alignment horizontal="center" vertical="center"/>
    </xf>
    <xf numFmtId="0" fontId="4" fillId="0" borderId="1" xfId="8" applyFont="1" applyBorder="1" applyAlignment="1">
      <alignment horizontal="center" vertical="center" wrapText="1"/>
    </xf>
    <xf numFmtId="0" fontId="4" fillId="0" borderId="2" xfId="8" applyFont="1" applyBorder="1" applyAlignment="1">
      <alignment horizontal="center" vertical="center" wrapText="1"/>
    </xf>
    <xf numFmtId="0" fontId="4" fillId="0" borderId="6" xfId="8" applyFont="1" applyBorder="1" applyAlignment="1">
      <alignment horizontal="center" vertical="center" wrapText="1"/>
    </xf>
    <xf numFmtId="0" fontId="4" fillId="0" borderId="7" xfId="8" applyFont="1" applyBorder="1" applyAlignment="1">
      <alignment horizontal="center" vertical="center" wrapText="1"/>
    </xf>
    <xf numFmtId="0" fontId="4" fillId="0" borderId="8" xfId="8" applyFont="1" applyBorder="1" applyAlignment="1">
      <alignment horizontal="center" vertical="center" wrapText="1"/>
    </xf>
    <xf numFmtId="0" fontId="4" fillId="0" borderId="1" xfId="8" applyFont="1" applyBorder="1" applyAlignment="1">
      <alignment horizontal="center" vertical="center"/>
    </xf>
    <xf numFmtId="0" fontId="4" fillId="0" borderId="3" xfId="8" applyFont="1" applyBorder="1" applyAlignment="1">
      <alignment horizontal="center" vertical="center"/>
    </xf>
    <xf numFmtId="0" fontId="4" fillId="0" borderId="6" xfId="8" applyFont="1" applyBorder="1" applyAlignment="1">
      <alignment horizontal="center" vertical="center"/>
    </xf>
    <xf numFmtId="0" fontId="4" fillId="0" borderId="8" xfId="8" applyFont="1" applyBorder="1" applyAlignment="1">
      <alignment horizontal="center" vertical="center"/>
    </xf>
    <xf numFmtId="0" fontId="4" fillId="0" borderId="2" xfId="8" applyFont="1" applyBorder="1" applyAlignment="1">
      <alignment horizontal="center" vertical="center"/>
    </xf>
    <xf numFmtId="0" fontId="4" fillId="0" borderId="7" xfId="8" applyFont="1" applyBorder="1" applyAlignment="1">
      <alignment horizontal="center" vertical="center"/>
    </xf>
    <xf numFmtId="0" fontId="4" fillId="0" borderId="2" xfId="8" applyFont="1" applyBorder="1" applyAlignment="1">
      <alignment vertical="center" wrapText="1"/>
    </xf>
    <xf numFmtId="0" fontId="4" fillId="0" borderId="0" xfId="8" applyFont="1" applyAlignment="1">
      <alignment vertical="center" wrapText="1"/>
    </xf>
    <xf numFmtId="0" fontId="4" fillId="0" borderId="7" xfId="8" applyFont="1" applyBorder="1" applyAlignment="1">
      <alignment vertical="center" wrapText="1"/>
    </xf>
    <xf numFmtId="0" fontId="4" fillId="0" borderId="11" xfId="8" applyFont="1" applyBorder="1" applyAlignment="1">
      <alignment horizontal="center" vertical="center" wrapText="1"/>
    </xf>
    <xf numFmtId="0" fontId="4" fillId="0" borderId="4" xfId="10" applyFont="1" applyBorder="1" applyAlignment="1">
      <alignment horizontal="left" vertical="center" wrapText="1"/>
    </xf>
    <xf numFmtId="0" fontId="4" fillId="0" borderId="0" xfId="10" applyFont="1" applyAlignment="1">
      <alignment horizontal="left" vertical="center" wrapText="1"/>
    </xf>
    <xf numFmtId="0" fontId="4" fillId="0" borderId="0" xfId="4" applyFont="1" applyAlignment="1">
      <alignment horizontal="right" vertical="center"/>
    </xf>
    <xf numFmtId="0" fontId="9" fillId="0" borderId="4" xfId="4" applyFont="1" applyBorder="1" applyAlignment="1">
      <alignment horizontal="left" vertical="center"/>
    </xf>
    <xf numFmtId="0" fontId="9" fillId="0" borderId="0" xfId="4" applyFont="1" applyAlignment="1">
      <alignment horizontal="left" vertical="center"/>
    </xf>
    <xf numFmtId="0" fontId="21" fillId="0" borderId="0" xfId="4" applyFont="1" applyAlignment="1">
      <alignment horizontal="justify" vertical="center" wrapText="1"/>
    </xf>
    <xf numFmtId="0" fontId="9" fillId="0" borderId="1" xfId="4" applyFont="1" applyBorder="1" applyAlignment="1">
      <alignment horizontal="justify" vertical="center" wrapText="1"/>
    </xf>
    <xf numFmtId="0" fontId="9" fillId="0" borderId="2" xfId="4" applyFont="1" applyBorder="1" applyAlignment="1">
      <alignment horizontal="justify" vertical="center" wrapText="1"/>
    </xf>
    <xf numFmtId="0" fontId="9" fillId="0" borderId="4" xfId="4" applyFont="1" applyBorder="1" applyAlignment="1">
      <alignment horizontal="left" vertical="center" wrapText="1"/>
    </xf>
    <xf numFmtId="0" fontId="9" fillId="0" borderId="0" xfId="4" applyFont="1" applyAlignment="1">
      <alignment horizontal="left" vertical="center" wrapText="1"/>
    </xf>
    <xf numFmtId="0" fontId="9" fillId="0" borderId="4" xfId="10" applyFont="1" applyBorder="1" applyAlignment="1">
      <alignment horizontal="left" vertical="center" wrapText="1"/>
    </xf>
    <xf numFmtId="0" fontId="9" fillId="0" borderId="0" xfId="10" applyFont="1" applyAlignment="1">
      <alignment horizontal="left" vertical="center" wrapText="1"/>
    </xf>
    <xf numFmtId="0" fontId="9" fillId="0" borderId="4" xfId="10" applyFont="1" applyBorder="1" applyAlignment="1">
      <alignment horizontal="left" vertical="center"/>
    </xf>
    <xf numFmtId="0" fontId="9" fillId="0" borderId="0" xfId="10" applyFont="1" applyAlignment="1">
      <alignment horizontal="left" vertical="center"/>
    </xf>
    <xf numFmtId="0" fontId="9" fillId="0" borderId="6" xfId="10" applyFont="1" applyBorder="1" applyAlignment="1">
      <alignment horizontal="left" vertical="center" wrapText="1"/>
    </xf>
    <xf numFmtId="0" fontId="9" fillId="0" borderId="7" xfId="10" applyFont="1" applyBorder="1" applyAlignment="1">
      <alignment horizontal="left" vertical="center" wrapText="1"/>
    </xf>
    <xf numFmtId="0" fontId="9" fillId="0" borderId="0" xfId="4" applyFont="1" applyAlignment="1">
      <alignment horizontal="justify" vertical="center"/>
    </xf>
    <xf numFmtId="0" fontId="9" fillId="0" borderId="6" xfId="4" applyFont="1" applyBorder="1" applyAlignment="1">
      <alignment horizontal="left" vertical="center" wrapText="1"/>
    </xf>
    <xf numFmtId="0" fontId="9" fillId="0" borderId="7" xfId="4" applyFont="1" applyBorder="1" applyAlignment="1">
      <alignment horizontal="left" vertical="center" wrapText="1"/>
    </xf>
    <xf numFmtId="0" fontId="9" fillId="0" borderId="11" xfId="4" applyFont="1" applyBorder="1" applyAlignment="1">
      <alignment horizontal="center" vertical="center" wrapText="1"/>
    </xf>
    <xf numFmtId="0" fontId="9" fillId="0" borderId="11" xfId="4" applyFont="1" applyBorder="1" applyAlignment="1">
      <alignment horizontal="center" vertical="center"/>
    </xf>
    <xf numFmtId="0" fontId="5" fillId="0" borderId="12" xfId="4" applyFont="1" applyBorder="1" applyAlignment="1">
      <alignment horizontal="center" vertical="center"/>
    </xf>
    <xf numFmtId="0" fontId="5" fillId="0" borderId="10" xfId="4" applyFont="1" applyBorder="1" applyAlignment="1">
      <alignment horizontal="center" vertical="center"/>
    </xf>
    <xf numFmtId="0" fontId="19" fillId="0" borderId="0" xfId="0" applyFont="1" applyAlignment="1">
      <alignment horizontal="center" vertical="center" wrapText="1"/>
    </xf>
    <xf numFmtId="0" fontId="38" fillId="0" borderId="12" xfId="4" applyFont="1" applyBorder="1" applyAlignment="1">
      <alignment horizontal="center" vertical="center" wrapText="1"/>
    </xf>
    <xf numFmtId="0" fontId="38" fillId="0" borderId="10" xfId="4" applyFont="1" applyBorder="1" applyAlignment="1">
      <alignment horizontal="center" vertical="center" wrapText="1"/>
    </xf>
    <xf numFmtId="0" fontId="37" fillId="0" borderId="11" xfId="4" applyFont="1" applyBorder="1" applyAlignment="1">
      <alignment horizontal="center" vertical="center" wrapText="1"/>
    </xf>
    <xf numFmtId="0" fontId="37" fillId="0" borderId="11" xfId="4" applyFont="1" applyBorder="1" applyAlignment="1">
      <alignment horizontal="center" vertical="center"/>
    </xf>
    <xf numFmtId="0" fontId="37" fillId="0" borderId="0" xfId="4" applyFont="1" applyAlignment="1">
      <alignment horizontal="justify" vertical="center"/>
    </xf>
    <xf numFmtId="3" fontId="38" fillId="0" borderId="12" xfId="4" applyNumberFormat="1" applyFont="1" applyBorder="1" applyAlignment="1">
      <alignment horizontal="center" vertical="center" wrapText="1"/>
    </xf>
    <xf numFmtId="0" fontId="35" fillId="0" borderId="0" xfId="4" applyFont="1" applyAlignment="1">
      <alignment horizontal="center" vertical="center" wrapText="1"/>
    </xf>
    <xf numFmtId="0" fontId="37" fillId="0" borderId="0" xfId="4" applyFont="1" applyAlignment="1">
      <alignment horizontal="justify" vertical="center" wrapText="1"/>
    </xf>
    <xf numFmtId="0" fontId="37" fillId="0" borderId="1" xfId="4" applyFont="1" applyBorder="1" applyAlignment="1">
      <alignment horizontal="justify" vertical="center" wrapText="1"/>
    </xf>
    <xf numFmtId="0" fontId="37" fillId="0" borderId="2" xfId="4" applyFont="1" applyBorder="1" applyAlignment="1">
      <alignment horizontal="justify" vertical="center" wrapText="1"/>
    </xf>
    <xf numFmtId="0" fontId="37" fillId="0" borderId="4" xfId="4" applyFont="1" applyBorder="1" applyAlignment="1">
      <alignment horizontal="justify" vertical="center" wrapText="1"/>
    </xf>
    <xf numFmtId="0" fontId="37" fillId="0" borderId="6" xfId="4" applyFont="1" applyBorder="1" applyAlignment="1">
      <alignment horizontal="justify" vertical="center" wrapText="1"/>
    </xf>
    <xf numFmtId="0" fontId="37" fillId="0" borderId="7" xfId="4" applyFont="1" applyBorder="1" applyAlignment="1">
      <alignment horizontal="justify" vertical="center" wrapText="1"/>
    </xf>
    <xf numFmtId="0" fontId="9" fillId="0" borderId="0" xfId="10" applyFont="1" applyAlignment="1">
      <alignment horizontal="justify" vertical="center"/>
    </xf>
    <xf numFmtId="0" fontId="3" fillId="0" borderId="0" xfId="10" applyFont="1" applyAlignment="1">
      <alignment horizontal="center" vertical="center" wrapText="1"/>
    </xf>
    <xf numFmtId="0" fontId="4" fillId="0" borderId="0" xfId="10" applyFont="1" applyAlignment="1">
      <alignment horizontal="center" vertical="center" wrapText="1"/>
    </xf>
    <xf numFmtId="0" fontId="9" fillId="0" borderId="0" xfId="10" applyFont="1" applyAlignment="1">
      <alignment horizontal="justify" vertical="center" wrapText="1"/>
    </xf>
    <xf numFmtId="0" fontId="9" fillId="0" borderId="1" xfId="10" applyFont="1" applyBorder="1" applyAlignment="1">
      <alignment horizontal="justify" vertical="center" wrapText="1"/>
    </xf>
    <xf numFmtId="0" fontId="9" fillId="0" borderId="2" xfId="10" applyFont="1" applyBorder="1" applyAlignment="1">
      <alignment horizontal="justify" vertical="center" wrapText="1"/>
    </xf>
    <xf numFmtId="0" fontId="9" fillId="0" borderId="4" xfId="10" applyFont="1" applyBorder="1" applyAlignment="1">
      <alignment horizontal="justify" vertical="center" wrapText="1"/>
    </xf>
    <xf numFmtId="0" fontId="9" fillId="0" borderId="6" xfId="10" applyFont="1" applyBorder="1" applyAlignment="1">
      <alignment horizontal="justify" vertical="center" wrapText="1"/>
    </xf>
    <xf numFmtId="0" fontId="9" fillId="0" borderId="7" xfId="10" applyFont="1" applyBorder="1" applyAlignment="1">
      <alignment horizontal="justify" vertical="center" wrapText="1"/>
    </xf>
    <xf numFmtId="0" fontId="9" fillId="0" borderId="9" xfId="10" applyFont="1" applyBorder="1" applyAlignment="1">
      <alignment horizontal="center" vertical="center" wrapText="1"/>
    </xf>
    <xf numFmtId="0" fontId="9" fillId="0" borderId="13" xfId="10" applyFont="1" applyBorder="1" applyAlignment="1">
      <alignment horizontal="center" vertical="center" wrapText="1"/>
    </xf>
    <xf numFmtId="0" fontId="9" fillId="0" borderId="14" xfId="10" applyFont="1" applyBorder="1" applyAlignment="1">
      <alignment horizontal="center" vertical="center" wrapText="1"/>
    </xf>
    <xf numFmtId="0" fontId="9" fillId="0" borderId="10" xfId="10" applyFont="1" applyBorder="1" applyAlignment="1">
      <alignment horizontal="center" vertical="center"/>
    </xf>
    <xf numFmtId="0" fontId="9" fillId="0" borderId="1" xfId="10" applyFont="1" applyBorder="1" applyAlignment="1">
      <alignment horizontal="center" vertical="center" wrapText="1"/>
    </xf>
    <xf numFmtId="0" fontId="9" fillId="0" borderId="2" xfId="10" applyFont="1" applyBorder="1" applyAlignment="1">
      <alignment horizontal="center" vertical="center" wrapText="1"/>
    </xf>
    <xf numFmtId="0" fontId="9" fillId="0" borderId="3" xfId="10" applyFont="1" applyBorder="1" applyAlignment="1">
      <alignment horizontal="center" vertical="center" wrapText="1"/>
    </xf>
    <xf numFmtId="0" fontId="9" fillId="0" borderId="6" xfId="10" applyFont="1" applyBorder="1" applyAlignment="1">
      <alignment horizontal="center" vertical="center" wrapText="1"/>
    </xf>
    <xf numFmtId="0" fontId="9" fillId="0" borderId="7" xfId="10" applyFont="1" applyBorder="1" applyAlignment="1">
      <alignment horizontal="center" vertical="center" wrapText="1"/>
    </xf>
    <xf numFmtId="0" fontId="9" fillId="0" borderId="8" xfId="10" applyFont="1" applyBorder="1" applyAlignment="1">
      <alignment horizontal="center" vertical="center" wrapText="1"/>
    </xf>
    <xf numFmtId="0" fontId="9" fillId="0" borderId="1" xfId="10" applyFont="1" applyBorder="1" applyAlignment="1">
      <alignment horizontal="center" vertical="center"/>
    </xf>
    <xf numFmtId="0" fontId="9" fillId="0" borderId="3" xfId="10" applyFont="1" applyBorder="1" applyAlignment="1">
      <alignment horizontal="center" vertical="center"/>
    </xf>
    <xf numFmtId="0" fontId="9" fillId="0" borderId="6" xfId="10" applyFont="1" applyBorder="1" applyAlignment="1">
      <alignment horizontal="center" vertical="center"/>
    </xf>
    <xf numFmtId="0" fontId="9" fillId="0" borderId="8" xfId="10" applyFont="1" applyBorder="1" applyAlignment="1">
      <alignment horizontal="center" vertical="center"/>
    </xf>
    <xf numFmtId="0" fontId="9" fillId="0" borderId="2" xfId="10" applyFont="1" applyBorder="1" applyAlignment="1">
      <alignment horizontal="center" vertical="center"/>
    </xf>
    <xf numFmtId="0" fontId="9" fillId="0" borderId="7" xfId="10" applyFont="1" applyBorder="1" applyAlignment="1">
      <alignment horizontal="center" vertical="center"/>
    </xf>
    <xf numFmtId="0" fontId="9" fillId="0" borderId="11" xfId="10" applyFont="1" applyBorder="1" applyAlignment="1">
      <alignment horizontal="center" vertical="center"/>
    </xf>
    <xf numFmtId="0" fontId="9" fillId="0" borderId="12" xfId="10" applyFont="1" applyBorder="1" applyAlignment="1">
      <alignment horizontal="center" vertical="center"/>
    </xf>
    <xf numFmtId="0" fontId="5" fillId="0" borderId="12" xfId="10" applyFont="1" applyBorder="1" applyAlignment="1">
      <alignment horizontal="center" vertical="center"/>
    </xf>
    <xf numFmtId="0" fontId="5" fillId="0" borderId="10" xfId="10" applyFont="1" applyBorder="1" applyAlignment="1">
      <alignment horizontal="center" vertical="center"/>
    </xf>
    <xf numFmtId="0" fontId="9" fillId="0" borderId="15" xfId="10" applyFont="1" applyBorder="1" applyAlignment="1">
      <alignment horizontal="center" vertical="center"/>
    </xf>
    <xf numFmtId="0" fontId="9" fillId="0" borderId="7" xfId="10" applyFont="1" applyBorder="1" applyAlignment="1">
      <alignment horizontal="justify" vertical="center"/>
    </xf>
    <xf numFmtId="0" fontId="9" fillId="0" borderId="9" xfId="10" applyFont="1" applyBorder="1" applyAlignment="1">
      <alignment horizontal="center" vertical="center"/>
    </xf>
    <xf numFmtId="0" fontId="9" fillId="0" borderId="13" xfId="10" applyFont="1" applyBorder="1" applyAlignment="1">
      <alignment horizontal="center" vertical="center"/>
    </xf>
    <xf numFmtId="0" fontId="9" fillId="0" borderId="14" xfId="10" applyFont="1" applyBorder="1" applyAlignment="1">
      <alignment horizontal="center" vertical="center"/>
    </xf>
  </cellXfs>
  <cellStyles count="11">
    <cellStyle name="Hipervínculo" xfId="2" builtinId="8"/>
    <cellStyle name="Hipervínculo 2" xfId="7" xr:uid="{DB6DDE8A-9677-4438-BE35-90E1E98C0000}"/>
    <cellStyle name="Normal" xfId="0" builtinId="0"/>
    <cellStyle name="Normal 2" xfId="1" xr:uid="{7C4A7275-5377-4D31-B4B2-FC06CFB12D98}"/>
    <cellStyle name="Normal 2 2" xfId="4" xr:uid="{7FC4F33C-FCF9-4498-9C18-3489CC4C34F3}"/>
    <cellStyle name="Normal 2 2 2" xfId="10" xr:uid="{68AA99DC-0C7A-47C1-8BA3-5BF25514BA7F}"/>
    <cellStyle name="Normal 3" xfId="5" xr:uid="{BD9EF136-EE0F-4AA1-9642-BB31F8F78F22}"/>
    <cellStyle name="Normal 3 2" xfId="9" xr:uid="{13E03830-8F72-4AF7-82A6-619C187459DF}"/>
    <cellStyle name="Normal 4" xfId="6" xr:uid="{75066816-66E0-4A12-84F1-8612344095BE}"/>
    <cellStyle name="Normal 5" xfId="8" xr:uid="{D04A7F54-BD63-4A1A-8AB6-814B140DBA59}"/>
    <cellStyle name="Normal 6" xfId="3" xr:uid="{85159988-D47B-4F53-8914-E6E388C7C1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gif"/></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1</xdr:col>
      <xdr:colOff>771525</xdr:colOff>
      <xdr:row>5</xdr:row>
      <xdr:rowOff>1310</xdr:rowOff>
    </xdr:to>
    <xdr:pic>
      <xdr:nvPicPr>
        <xdr:cNvPr id="2" name="Imagen 1" descr="http://manualdeimagen.canal22.org.mx/img/original.png">
          <a:extLst>
            <a:ext uri="{FF2B5EF4-FFF2-40B4-BE49-F238E27FC236}">
              <a16:creationId xmlns:a16="http://schemas.microsoft.com/office/drawing/2014/main" id="{6D0CAD5A-A230-454D-BEA3-A9E9840DC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4775"/>
          <a:ext cx="885825" cy="963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394167</xdr:colOff>
      <xdr:row>4</xdr:row>
      <xdr:rowOff>301438</xdr:rowOff>
    </xdr:to>
    <xdr:pic>
      <xdr:nvPicPr>
        <xdr:cNvPr id="2" name="Imagen 1" descr="Resultado de imagen para canal 22 logo hd">
          <a:extLst>
            <a:ext uri="{FF2B5EF4-FFF2-40B4-BE49-F238E27FC236}">
              <a16:creationId xmlns:a16="http://schemas.microsoft.com/office/drawing/2014/main" id="{02AD4C09-0571-409A-AD5C-D0C028EDC22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8869"/>
        <a:stretch/>
      </xdr:blipFill>
      <xdr:spPr bwMode="auto">
        <a:xfrm>
          <a:off x="0" y="0"/>
          <a:ext cx="1265705" cy="1101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123825</xdr:colOff>
      <xdr:row>0</xdr:row>
      <xdr:rowOff>57150</xdr:rowOff>
    </xdr:from>
    <xdr:ext cx="963295" cy="771525"/>
    <xdr:pic>
      <xdr:nvPicPr>
        <xdr:cNvPr id="2" name="Imagen 1" descr="C:\Users\archivos\AppData\Local\Microsoft\Windows\INetCache\Content.Word\canal_22_logo.png">
          <a:extLst>
            <a:ext uri="{FF2B5EF4-FFF2-40B4-BE49-F238E27FC236}">
              <a16:creationId xmlns:a16="http://schemas.microsoft.com/office/drawing/2014/main" id="{2ECFB43F-262F-475F-B641-EB09A506C3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57150"/>
          <a:ext cx="963295" cy="771525"/>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1</xdr:col>
      <xdr:colOff>52388</xdr:colOff>
      <xdr:row>3</xdr:row>
      <xdr:rowOff>133350</xdr:rowOff>
    </xdr:to>
    <xdr:pic>
      <xdr:nvPicPr>
        <xdr:cNvPr id="2" name="Imagen 1" descr="C:\Users\archivos\AppData\Local\Microsoft\Windows\INetCache\Content.Word\canal_22_logo.jpg">
          <a:extLst>
            <a:ext uri="{FF2B5EF4-FFF2-40B4-BE49-F238E27FC236}">
              <a16:creationId xmlns:a16="http://schemas.microsoft.com/office/drawing/2014/main" id="{92707C8A-6913-4373-A1B7-E5E68A360B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
          <a:ext cx="757238" cy="6858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48895</xdr:colOff>
      <xdr:row>4</xdr:row>
      <xdr:rowOff>47625</xdr:rowOff>
    </xdr:to>
    <xdr:pic>
      <xdr:nvPicPr>
        <xdr:cNvPr id="2" name="Imagen 1" descr="C:\Users\archivos\AppData\Local\Microsoft\Windows\INetCache\Content.Word\canal_22_logo.png">
          <a:extLst>
            <a:ext uri="{FF2B5EF4-FFF2-40B4-BE49-F238E27FC236}">
              <a16:creationId xmlns:a16="http://schemas.microsoft.com/office/drawing/2014/main" id="{474CDFDD-A0D6-4026-858A-A0D48F93C3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772795" cy="7715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77529</xdr:colOff>
      <xdr:row>0</xdr:row>
      <xdr:rowOff>99680</xdr:rowOff>
    </xdr:from>
    <xdr:to>
      <xdr:col>1</xdr:col>
      <xdr:colOff>280153</xdr:colOff>
      <xdr:row>4</xdr:row>
      <xdr:rowOff>118847</xdr:rowOff>
    </xdr:to>
    <xdr:pic>
      <xdr:nvPicPr>
        <xdr:cNvPr id="2" name="Imagen 1" descr="C:\Users\archivos\AppData\Local\Microsoft\Windows\INetCache\Content.Word\canal_22_logo.png">
          <a:extLst>
            <a:ext uri="{FF2B5EF4-FFF2-40B4-BE49-F238E27FC236}">
              <a16:creationId xmlns:a16="http://schemas.microsoft.com/office/drawing/2014/main" id="{7ACB7341-D43D-46ED-B389-8682E91EF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529" y="99680"/>
          <a:ext cx="964624" cy="781167"/>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38100</xdr:colOff>
      <xdr:row>0</xdr:row>
      <xdr:rowOff>38100</xdr:rowOff>
    </xdr:from>
    <xdr:ext cx="772795" cy="771525"/>
    <xdr:pic>
      <xdr:nvPicPr>
        <xdr:cNvPr id="2" name="Imagen 1" descr="C:\Users\archivos\AppData\Local\Microsoft\Windows\INetCache\Content.Word\canal_22_logo.png">
          <a:extLst>
            <a:ext uri="{FF2B5EF4-FFF2-40B4-BE49-F238E27FC236}">
              <a16:creationId xmlns:a16="http://schemas.microsoft.com/office/drawing/2014/main" id="{1DBF417C-DC18-476B-945A-D69A471F7F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772795" cy="771525"/>
        </a:xfrm>
        <a:prstGeom prst="rect">
          <a:avLst/>
        </a:prstGeom>
        <a:noFill/>
        <a:ln>
          <a:noFill/>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220345</xdr:colOff>
      <xdr:row>4</xdr:row>
      <xdr:rowOff>19050</xdr:rowOff>
    </xdr:to>
    <xdr:pic>
      <xdr:nvPicPr>
        <xdr:cNvPr id="2" name="Imagen 1" descr="C:\Users\archivos\AppData\Local\Microsoft\Windows\INetCache\Content.Word\canal_22_logo.png">
          <a:extLst>
            <a:ext uri="{FF2B5EF4-FFF2-40B4-BE49-F238E27FC236}">
              <a16:creationId xmlns:a16="http://schemas.microsoft.com/office/drawing/2014/main" id="{B8BBAC63-86DB-4A30-9862-41050CA607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772795" cy="77152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64576</xdr:colOff>
      <xdr:row>0</xdr:row>
      <xdr:rowOff>16144</xdr:rowOff>
    </xdr:from>
    <xdr:to>
      <xdr:col>1</xdr:col>
      <xdr:colOff>209873</xdr:colOff>
      <xdr:row>4</xdr:row>
      <xdr:rowOff>66347</xdr:rowOff>
    </xdr:to>
    <xdr:pic>
      <xdr:nvPicPr>
        <xdr:cNvPr id="2" name="Imagen 1" descr="Resultado de imagen para canal 22 logo hd">
          <a:extLst>
            <a:ext uri="{FF2B5EF4-FFF2-40B4-BE49-F238E27FC236}">
              <a16:creationId xmlns:a16="http://schemas.microsoft.com/office/drawing/2014/main" id="{7CDF112C-5D2D-461D-B446-7332FF100D8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8869"/>
        <a:stretch/>
      </xdr:blipFill>
      <xdr:spPr bwMode="auto">
        <a:xfrm>
          <a:off x="64576" y="16144"/>
          <a:ext cx="907297" cy="812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85724</xdr:colOff>
      <xdr:row>0</xdr:row>
      <xdr:rowOff>85725</xdr:rowOff>
    </xdr:from>
    <xdr:to>
      <xdr:col>1</xdr:col>
      <xdr:colOff>257174</xdr:colOff>
      <xdr:row>5</xdr:row>
      <xdr:rowOff>96560</xdr:rowOff>
    </xdr:to>
    <xdr:pic>
      <xdr:nvPicPr>
        <xdr:cNvPr id="2" name="Imagen 1" descr="http://manualdeimagen.canal22.org.mx/img/original.png">
          <a:extLst>
            <a:ext uri="{FF2B5EF4-FFF2-40B4-BE49-F238E27FC236}">
              <a16:creationId xmlns:a16="http://schemas.microsoft.com/office/drawing/2014/main" id="{2E917542-1317-4072-B75B-3B660A6DC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4" y="85725"/>
          <a:ext cx="885825" cy="982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495300</xdr:colOff>
      <xdr:row>4</xdr:row>
      <xdr:rowOff>115193</xdr:rowOff>
    </xdr:to>
    <xdr:pic>
      <xdr:nvPicPr>
        <xdr:cNvPr id="2" name="Imagen 1" descr="Resultado de imagen para canal 22 logo hd">
          <a:extLst>
            <a:ext uri="{FF2B5EF4-FFF2-40B4-BE49-F238E27FC236}">
              <a16:creationId xmlns:a16="http://schemas.microsoft.com/office/drawing/2014/main" id="{27B155C8-F9F4-4C39-AD1E-FFEB4A67DB3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8869"/>
        <a:stretch/>
      </xdr:blipFill>
      <xdr:spPr bwMode="auto">
        <a:xfrm>
          <a:off x="57150" y="0"/>
          <a:ext cx="1028700" cy="896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117034</xdr:colOff>
      <xdr:row>4</xdr:row>
      <xdr:rowOff>50359</xdr:rowOff>
    </xdr:to>
    <xdr:pic>
      <xdr:nvPicPr>
        <xdr:cNvPr id="3" name="Imagen 2">
          <a:extLst>
            <a:ext uri="{FF2B5EF4-FFF2-40B4-BE49-F238E27FC236}">
              <a16:creationId xmlns:a16="http://schemas.microsoft.com/office/drawing/2014/main" id="{EE162339-900D-19DE-56BA-A037B4AB6BE4}"/>
            </a:ext>
          </a:extLst>
        </xdr:cNvPr>
        <xdr:cNvPicPr>
          <a:picLocks noChangeAspect="1"/>
        </xdr:cNvPicPr>
      </xdr:nvPicPr>
      <xdr:blipFill>
        <a:blip xmlns:r="http://schemas.openxmlformats.org/officeDocument/2006/relationships" r:embed="rId1"/>
        <a:stretch>
          <a:fillRect/>
        </a:stretch>
      </xdr:blipFill>
      <xdr:spPr>
        <a:xfrm>
          <a:off x="76200" y="76200"/>
          <a:ext cx="774259" cy="77425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1</xdr:col>
      <xdr:colOff>400050</xdr:colOff>
      <xdr:row>4</xdr:row>
      <xdr:rowOff>114300</xdr:rowOff>
    </xdr:to>
    <xdr:pic>
      <xdr:nvPicPr>
        <xdr:cNvPr id="2" name="Imagen 1" descr="C:\Users\nmoreno\AppData\Local\Microsoft\Windows\INetCache\Content.Outlook\EHAERV9R\canal_22_logo.png">
          <a:extLst>
            <a:ext uri="{FF2B5EF4-FFF2-40B4-BE49-F238E27FC236}">
              <a16:creationId xmlns:a16="http://schemas.microsoft.com/office/drawing/2014/main" id="{486E42AF-C07B-4B3E-BB49-0C4A359D41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6200"/>
          <a:ext cx="885825" cy="828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88459</xdr:colOff>
      <xdr:row>3</xdr:row>
      <xdr:rowOff>202759</xdr:rowOff>
    </xdr:to>
    <xdr:pic>
      <xdr:nvPicPr>
        <xdr:cNvPr id="2" name="Imagen 1">
          <a:extLst>
            <a:ext uri="{FF2B5EF4-FFF2-40B4-BE49-F238E27FC236}">
              <a16:creationId xmlns:a16="http://schemas.microsoft.com/office/drawing/2014/main" id="{D2FD89D2-5898-4CC2-AC05-1D9F567D6409}"/>
            </a:ext>
          </a:extLst>
        </xdr:cNvPr>
        <xdr:cNvPicPr>
          <a:picLocks noChangeAspect="1"/>
        </xdr:cNvPicPr>
      </xdr:nvPicPr>
      <xdr:blipFill>
        <a:blip xmlns:r="http://schemas.openxmlformats.org/officeDocument/2006/relationships" r:embed="rId1"/>
        <a:stretch>
          <a:fillRect/>
        </a:stretch>
      </xdr:blipFill>
      <xdr:spPr>
        <a:xfrm>
          <a:off x="76200" y="38100"/>
          <a:ext cx="774259" cy="774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1</xdr:col>
      <xdr:colOff>285750</xdr:colOff>
      <xdr:row>4</xdr:row>
      <xdr:rowOff>85725</xdr:rowOff>
    </xdr:to>
    <xdr:pic>
      <xdr:nvPicPr>
        <xdr:cNvPr id="2" name="Imagen 1" descr="C:\Users\nmoreno\AppData\Local\Microsoft\Windows\INetCache\Content.Outlook\EHAERV9R\canal_22_logo.png">
          <a:extLst>
            <a:ext uri="{FF2B5EF4-FFF2-40B4-BE49-F238E27FC236}">
              <a16:creationId xmlns:a16="http://schemas.microsoft.com/office/drawing/2014/main" id="{B247D212-9DD9-4FA8-835A-B882EAC1AD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6200"/>
          <a:ext cx="885825" cy="828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98424</xdr:colOff>
      <xdr:row>0</xdr:row>
      <xdr:rowOff>111126</xdr:rowOff>
    </xdr:from>
    <xdr:to>
      <xdr:col>1</xdr:col>
      <xdr:colOff>161605</xdr:colOff>
      <xdr:row>4</xdr:row>
      <xdr:rowOff>101601</xdr:rowOff>
    </xdr:to>
    <xdr:pic>
      <xdr:nvPicPr>
        <xdr:cNvPr id="2" name="Imagen 1" descr="C:\Users\archivos\AppData\Local\Microsoft\Windows\INetCache\Content.Word\canal_22_logo.png">
          <a:extLst>
            <a:ext uri="{FF2B5EF4-FFF2-40B4-BE49-F238E27FC236}">
              <a16:creationId xmlns:a16="http://schemas.microsoft.com/office/drawing/2014/main" id="{EE496381-EB6E-43BB-8118-3D5FE2F8D7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424" y="111126"/>
          <a:ext cx="825181" cy="7715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57150</xdr:colOff>
      <xdr:row>0</xdr:row>
      <xdr:rowOff>0</xdr:rowOff>
    </xdr:from>
    <xdr:ext cx="790575" cy="762000"/>
    <xdr:pic>
      <xdr:nvPicPr>
        <xdr:cNvPr id="2" name="Logo" descr="Logo">
          <a:extLst>
            <a:ext uri="{FF2B5EF4-FFF2-40B4-BE49-F238E27FC236}">
              <a16:creationId xmlns:a16="http://schemas.microsoft.com/office/drawing/2014/main" id="{855DDB8B-ED4D-48B9-84A1-9B677CE6CDF3}"/>
            </a:ext>
          </a:extLst>
        </xdr:cNvPr>
        <xdr:cNvPicPr>
          <a:picLocks noChangeAspect="1"/>
        </xdr:cNvPicPr>
      </xdr:nvPicPr>
      <xdr:blipFill>
        <a:blip xmlns:r="http://schemas.openxmlformats.org/officeDocument/2006/relationships" r:embed="rId1"/>
        <a:stretch>
          <a:fillRect/>
        </a:stretch>
      </xdr:blipFill>
      <xdr:spPr>
        <a:xfrm>
          <a:off x="57150" y="0"/>
          <a:ext cx="790575" cy="762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38100</xdr:colOff>
      <xdr:row>0</xdr:row>
      <xdr:rowOff>38100</xdr:rowOff>
    </xdr:from>
    <xdr:ext cx="772795" cy="771525"/>
    <xdr:pic>
      <xdr:nvPicPr>
        <xdr:cNvPr id="2" name="Imagen 1" descr="C:\Users\archivos\AppData\Local\Microsoft\Windows\INetCache\Content.Word\canal_22_logo.png">
          <a:extLst>
            <a:ext uri="{FF2B5EF4-FFF2-40B4-BE49-F238E27FC236}">
              <a16:creationId xmlns:a16="http://schemas.microsoft.com/office/drawing/2014/main" id="{6210AB23-C4AF-4429-AF1E-791DEA95FB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772795" cy="771525"/>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117724</xdr:colOff>
      <xdr:row>0</xdr:row>
      <xdr:rowOff>0</xdr:rowOff>
    </xdr:from>
    <xdr:to>
      <xdr:col>1</xdr:col>
      <xdr:colOff>125259</xdr:colOff>
      <xdr:row>4</xdr:row>
      <xdr:rowOff>5565</xdr:rowOff>
    </xdr:to>
    <xdr:pic>
      <xdr:nvPicPr>
        <xdr:cNvPr id="2" name="Imagen 1" descr="C:\Users\archivos\AppData\Local\Microsoft\Windows\INetCache\Content.Word\canal_22_logo.png">
          <a:extLst>
            <a:ext uri="{FF2B5EF4-FFF2-40B4-BE49-F238E27FC236}">
              <a16:creationId xmlns:a16="http://schemas.microsoft.com/office/drawing/2014/main" id="{1852E226-0D4B-42EA-B380-A90582B747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124" y="205911"/>
          <a:ext cx="769535" cy="83424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152400</xdr:colOff>
      <xdr:row>0</xdr:row>
      <xdr:rowOff>104776</xdr:rowOff>
    </xdr:from>
    <xdr:ext cx="963295" cy="771525"/>
    <xdr:pic>
      <xdr:nvPicPr>
        <xdr:cNvPr id="2" name="Imagen 1" descr="C:\Users\archivos\AppData\Local\Microsoft\Windows\INetCache\Content.Word\canal_22_logo.png">
          <a:extLst>
            <a:ext uri="{FF2B5EF4-FFF2-40B4-BE49-F238E27FC236}">
              <a16:creationId xmlns:a16="http://schemas.microsoft.com/office/drawing/2014/main" id="{1B17E7A8-484F-48A0-8D69-BB69A2CD8F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6"/>
          <a:ext cx="963295" cy="77152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2DB2-C813-4FE2-B899-50ACD143577D}">
  <sheetPr>
    <pageSetUpPr fitToPage="1"/>
  </sheetPr>
  <dimension ref="A2:F33"/>
  <sheetViews>
    <sheetView workbookViewId="0">
      <selection activeCell="B3" sqref="B3:F3"/>
    </sheetView>
  </sheetViews>
  <sheetFormatPr baseColWidth="10" defaultRowHeight="15" x14ac:dyDescent="0.25"/>
  <cols>
    <col min="1" max="1" width="3.140625" customWidth="1"/>
    <col min="2" max="2" width="44.7109375" customWidth="1"/>
    <col min="3" max="3" width="15.42578125" customWidth="1"/>
    <col min="4" max="4" width="23" customWidth="1"/>
    <col min="5" max="5" width="14" customWidth="1"/>
    <col min="6" max="6" width="11.85546875" customWidth="1"/>
  </cols>
  <sheetData>
    <row r="2" spans="1:6" ht="18.75" x14ac:dyDescent="0.35">
      <c r="B2" s="394" t="s">
        <v>679</v>
      </c>
      <c r="C2" s="394"/>
      <c r="D2" s="394"/>
      <c r="E2" s="394"/>
      <c r="F2" s="394"/>
    </row>
    <row r="3" spans="1:6" ht="18.75" x14ac:dyDescent="0.35">
      <c r="B3" s="394" t="s">
        <v>796</v>
      </c>
      <c r="C3" s="394"/>
      <c r="D3" s="394"/>
      <c r="E3" s="394"/>
      <c r="F3" s="394"/>
    </row>
    <row r="4" spans="1:6" x14ac:dyDescent="0.25">
      <c r="B4" s="395"/>
      <c r="C4" s="395"/>
      <c r="D4" s="395"/>
      <c r="E4" s="395"/>
      <c r="F4" s="395"/>
    </row>
    <row r="5" spans="1:6" s="239" customFormat="1" ht="16.5" customHeight="1" x14ac:dyDescent="0.25">
      <c r="B5" s="240" t="s">
        <v>623</v>
      </c>
      <c r="C5" s="240" t="s">
        <v>624</v>
      </c>
      <c r="D5" s="240" t="s">
        <v>625</v>
      </c>
      <c r="E5" s="240" t="s">
        <v>626</v>
      </c>
      <c r="F5" s="240" t="s">
        <v>627</v>
      </c>
    </row>
    <row r="6" spans="1:6" ht="54" x14ac:dyDescent="0.35">
      <c r="A6" s="241"/>
      <c r="B6" s="295" t="str">
        <f>UPPER(B5)</f>
        <v>ÁREA</v>
      </c>
      <c r="C6" s="295" t="str">
        <f>UPPER(C5)</f>
        <v xml:space="preserve">ARCHIVO DE TRÁMITE </v>
      </c>
      <c r="D6" s="295" t="str">
        <f>UPPER(D5)</f>
        <v xml:space="preserve">ARCHIVO DE CONCENTRACIÓN </v>
      </c>
      <c r="E6" s="295" t="str">
        <f>UPPER(E5)</f>
        <v>BAJAS ANTE EL AGN</v>
      </c>
      <c r="F6" s="295" t="str">
        <f>UPPER(F5)</f>
        <v xml:space="preserve">TOTAL </v>
      </c>
    </row>
    <row r="7" spans="1:6" ht="18" customHeight="1" x14ac:dyDescent="0.25">
      <c r="A7" s="242">
        <v>1</v>
      </c>
      <c r="B7" s="297" t="s">
        <v>629</v>
      </c>
      <c r="C7" s="244">
        <f>'1_DG'!G25+'1_DG'!G40</f>
        <v>7</v>
      </c>
      <c r="D7" s="244">
        <f>'1_DG'!I25+'1_DG'!I40</f>
        <v>20</v>
      </c>
      <c r="E7" s="244">
        <v>0</v>
      </c>
      <c r="F7" s="244">
        <f>SUM(C7+D7)</f>
        <v>27</v>
      </c>
    </row>
    <row r="8" spans="1:6" ht="33" customHeight="1" x14ac:dyDescent="0.25">
      <c r="A8" s="242">
        <v>2</v>
      </c>
      <c r="B8" s="297" t="s">
        <v>630</v>
      </c>
      <c r="C8" s="244">
        <f>'2_DN'!G23+'2_DN'!G38</f>
        <v>208</v>
      </c>
      <c r="D8" s="244">
        <f>'2_DN'!I23+'2_DN'!I38</f>
        <v>242</v>
      </c>
      <c r="E8" s="244">
        <v>0</v>
      </c>
      <c r="F8" s="244">
        <f t="shared" ref="F8:F24" si="0">SUM(C8+D8)</f>
        <v>450</v>
      </c>
    </row>
    <row r="9" spans="1:6" ht="39" customHeight="1" x14ac:dyDescent="0.25">
      <c r="A9" s="242">
        <v>3</v>
      </c>
      <c r="B9" s="297" t="s">
        <v>631</v>
      </c>
      <c r="C9" s="244">
        <f>'3_DIC'!G29+'3_DIC'!G48+'3_DIC'!G66</f>
        <v>165</v>
      </c>
      <c r="D9" s="244">
        <f>'3_DIC'!I29+'3_DIC'!I48+'3_DIC'!I66</f>
        <v>551</v>
      </c>
      <c r="E9" s="244">
        <v>0</v>
      </c>
      <c r="F9" s="244">
        <f t="shared" si="0"/>
        <v>716</v>
      </c>
    </row>
    <row r="10" spans="1:6" ht="37.5" customHeight="1" x14ac:dyDescent="0.25">
      <c r="A10" s="242">
        <v>4</v>
      </c>
      <c r="B10" s="297" t="s">
        <v>632</v>
      </c>
      <c r="C10" s="244">
        <f>'4_DAJ'!G23+'4_DAJ'!G43+'4_DAJ'!G61+'4_DAJ'!G78+'4_DAJ'!G102+'4_DAJ'!G118</f>
        <v>2575</v>
      </c>
      <c r="D10" s="244">
        <f>'4_DAJ'!I23+'4_DAJ'!I43+'4_DAJ'!I61+'4_DAJ'!I78+'4_DAJ'!I102+'4_DAJ'!I118</f>
        <v>7548</v>
      </c>
      <c r="E10" s="244">
        <v>0</v>
      </c>
      <c r="F10" s="244">
        <f t="shared" si="0"/>
        <v>10123</v>
      </c>
    </row>
    <row r="11" spans="1:6" ht="43.5" customHeight="1" x14ac:dyDescent="0.25">
      <c r="A11" s="242">
        <v>5</v>
      </c>
      <c r="B11" s="297" t="s">
        <v>633</v>
      </c>
      <c r="C11" s="244">
        <f>'5_SGPP'!G24+'5_SGPP'!G39+'5_SGPP'!G55</f>
        <v>119</v>
      </c>
      <c r="D11" s="244">
        <f>'5_SGPP'!I24+'5_SGPP'!I39+'5_SGPP'!I55</f>
        <v>192</v>
      </c>
      <c r="E11" s="244">
        <v>0</v>
      </c>
      <c r="F11" s="244">
        <f t="shared" si="0"/>
        <v>311</v>
      </c>
    </row>
    <row r="12" spans="1:6" ht="35.25" customHeight="1" x14ac:dyDescent="0.25">
      <c r="A12" s="242">
        <v>6</v>
      </c>
      <c r="B12" s="297" t="s">
        <v>634</v>
      </c>
      <c r="C12" s="244">
        <f>'6_DProducc'!G29+'6_DProducc'!G46</f>
        <v>858</v>
      </c>
      <c r="D12" s="244">
        <f>'6_DProducc'!I29+'6_DProducc'!I46</f>
        <v>89</v>
      </c>
      <c r="E12" s="244">
        <v>0</v>
      </c>
      <c r="F12" s="244">
        <f t="shared" si="0"/>
        <v>947</v>
      </c>
    </row>
    <row r="13" spans="1:6" ht="40.5" customHeight="1" x14ac:dyDescent="0.25">
      <c r="A13" s="242">
        <v>7</v>
      </c>
      <c r="B13" s="297" t="s">
        <v>635</v>
      </c>
      <c r="C13" s="244">
        <f>'7_DProgra'!F23+'7_DProgra'!F40+'7_DProgra'!F57</f>
        <v>208</v>
      </c>
      <c r="D13" s="244">
        <f>'7_DProgra'!H23+'7_DProgra'!H40+'7_DProgra'!H57</f>
        <v>685</v>
      </c>
      <c r="E13" s="244">
        <v>0</v>
      </c>
      <c r="F13" s="244">
        <f t="shared" si="0"/>
        <v>893</v>
      </c>
    </row>
    <row r="14" spans="1:6" ht="59.25" customHeight="1" x14ac:dyDescent="0.25">
      <c r="A14" s="242">
        <v>8</v>
      </c>
      <c r="B14" s="297" t="s">
        <v>636</v>
      </c>
      <c r="C14" s="244">
        <f>'8_DCIyDS'!G23+'8_DCIyDS'!G39</f>
        <v>106</v>
      </c>
      <c r="D14" s="244">
        <f>'8_DCIyDS'!I23+'8_DCIyDS'!I39</f>
        <v>225</v>
      </c>
      <c r="E14" s="244">
        <v>0</v>
      </c>
      <c r="F14" s="244">
        <f t="shared" si="0"/>
        <v>331</v>
      </c>
    </row>
    <row r="15" spans="1:6" ht="29.25" customHeight="1" x14ac:dyDescent="0.25">
      <c r="A15" s="242">
        <v>9</v>
      </c>
      <c r="B15" s="297" t="s">
        <v>637</v>
      </c>
      <c r="C15" s="245">
        <f>'9_SGC'!G31</f>
        <v>326</v>
      </c>
      <c r="D15" s="337">
        <f>'9_SGC'!I31</f>
        <v>124</v>
      </c>
      <c r="E15" s="245">
        <f>'9_SGC'!M31</f>
        <v>2083</v>
      </c>
      <c r="F15" s="244">
        <f t="shared" si="0"/>
        <v>450</v>
      </c>
    </row>
    <row r="16" spans="1:6" ht="40.5" customHeight="1" x14ac:dyDescent="0.25">
      <c r="A16" s="242">
        <v>10</v>
      </c>
      <c r="B16" s="297" t="s">
        <v>638</v>
      </c>
      <c r="C16" s="244">
        <f>'10_SGTO'!G24+'10_SGTO'!G41+'10_SGTO'!G57</f>
        <v>4</v>
      </c>
      <c r="D16" s="244">
        <f>'10_SGTO'!I24+'10_SGTO'!I41+'10_SGTO'!I57</f>
        <v>149</v>
      </c>
      <c r="E16" s="244">
        <v>0</v>
      </c>
      <c r="F16" s="244">
        <f t="shared" si="0"/>
        <v>153</v>
      </c>
    </row>
    <row r="17" spans="1:6" ht="28.5" customHeight="1" x14ac:dyDescent="0.25">
      <c r="A17" s="242">
        <v>11</v>
      </c>
      <c r="B17" s="297" t="s">
        <v>639</v>
      </c>
      <c r="C17" s="244">
        <f>'11_DTrans'!G24+'11_DTrans'!G40+'11_DTrans'!G55</f>
        <v>48</v>
      </c>
      <c r="D17" s="244">
        <f>'11_DTrans'!I24+'11_DTrans'!I40+'11_DTrans'!I55</f>
        <v>209</v>
      </c>
      <c r="E17" s="244">
        <v>0</v>
      </c>
      <c r="F17" s="244">
        <f t="shared" si="0"/>
        <v>257</v>
      </c>
    </row>
    <row r="18" spans="1:6" ht="38.25" customHeight="1" x14ac:dyDescent="0.25">
      <c r="A18" s="242">
        <v>12</v>
      </c>
      <c r="B18" s="297" t="s">
        <v>640</v>
      </c>
      <c r="C18" s="242">
        <f>'12_DIO'!G24</f>
        <v>128</v>
      </c>
      <c r="D18" s="242">
        <f>'12_DIO'!I24</f>
        <v>144</v>
      </c>
      <c r="E18" s="245">
        <v>0</v>
      </c>
      <c r="F18" s="244">
        <f t="shared" si="0"/>
        <v>272</v>
      </c>
    </row>
    <row r="19" spans="1:6" ht="36.75" customHeight="1" x14ac:dyDescent="0.25">
      <c r="A19" s="242">
        <v>13</v>
      </c>
      <c r="B19" s="297" t="s">
        <v>641</v>
      </c>
      <c r="C19" s="242">
        <f>'13_SGAF'!G23+'13_SGAF'!G39+'13_SGAF'!G60+'13_SGAF'!G80+'13_SGAF'!G97</f>
        <v>482</v>
      </c>
      <c r="D19" s="242">
        <f>'13_SGAF'!I23+'13_SGAF'!I39+'13_SGAF'!I60+'13_SGAF'!I80+'13_SGAF'!I97</f>
        <v>343</v>
      </c>
      <c r="E19" s="244">
        <v>0</v>
      </c>
      <c r="F19" s="244">
        <f t="shared" si="0"/>
        <v>825</v>
      </c>
    </row>
    <row r="20" spans="1:6" ht="22.5" customHeight="1" x14ac:dyDescent="0.25">
      <c r="A20" s="242">
        <v>14</v>
      </c>
      <c r="B20" s="297" t="s">
        <v>642</v>
      </c>
      <c r="C20" s="242">
        <f>'14_DF_GConta'!R35</f>
        <v>2602</v>
      </c>
      <c r="D20" s="242">
        <f>'14_DF_GConta'!R36</f>
        <v>4484</v>
      </c>
      <c r="E20" s="242">
        <v>0</v>
      </c>
      <c r="F20" s="244">
        <f t="shared" si="0"/>
        <v>7086</v>
      </c>
    </row>
    <row r="21" spans="1:6" ht="33.75" customHeight="1" x14ac:dyDescent="0.25">
      <c r="A21" s="242">
        <v>15</v>
      </c>
      <c r="B21" s="297" t="s">
        <v>643</v>
      </c>
      <c r="C21" s="242">
        <f>'15_GTI'!G27+'15_GTI'!G44</f>
        <v>116</v>
      </c>
      <c r="D21" s="242">
        <f>'15_GTI'!I27+'15_GTI'!I44</f>
        <v>110</v>
      </c>
      <c r="E21" s="242">
        <v>0</v>
      </c>
      <c r="F21" s="244">
        <f t="shared" si="0"/>
        <v>226</v>
      </c>
    </row>
    <row r="22" spans="1:6" ht="35.25" customHeight="1" x14ac:dyDescent="0.25">
      <c r="A22" s="242">
        <v>16</v>
      </c>
      <c r="B22" s="297" t="s">
        <v>644</v>
      </c>
      <c r="C22" s="242">
        <f>'16_GRMySG'!G29+'16_GRMySG'!G47+'16_GRMySG'!G64</f>
        <v>1041</v>
      </c>
      <c r="D22" s="242">
        <f>'16_GRMySG'!I29+'16_GRMySG'!I47+'16_GRMySG'!I64</f>
        <v>2749</v>
      </c>
      <c r="E22" s="242">
        <v>392</v>
      </c>
      <c r="F22" s="244">
        <f t="shared" si="0"/>
        <v>3790</v>
      </c>
    </row>
    <row r="23" spans="1:6" ht="35.25" customHeight="1" x14ac:dyDescent="0.25">
      <c r="A23" s="243">
        <v>17</v>
      </c>
      <c r="B23" s="297" t="s">
        <v>645</v>
      </c>
      <c r="C23" s="391">
        <f>'17GAP'!K107</f>
        <v>2306</v>
      </c>
      <c r="D23" s="392">
        <f>'17GAP'!K108</f>
        <v>674</v>
      </c>
      <c r="E23" s="392">
        <v>0</v>
      </c>
      <c r="F23" s="390">
        <f t="shared" si="0"/>
        <v>2980</v>
      </c>
    </row>
    <row r="24" spans="1:6" ht="36" customHeight="1" x14ac:dyDescent="0.25">
      <c r="A24" s="243">
        <v>17</v>
      </c>
      <c r="B24" s="389" t="s">
        <v>646</v>
      </c>
      <c r="C24" s="393">
        <f>'17_CA'!R24</f>
        <v>184</v>
      </c>
      <c r="D24" s="393">
        <f>'17_CA'!R25</f>
        <v>12</v>
      </c>
      <c r="E24" s="393">
        <v>0</v>
      </c>
      <c r="F24" s="244">
        <f t="shared" si="0"/>
        <v>196</v>
      </c>
    </row>
    <row r="25" spans="1:6" ht="18" x14ac:dyDescent="0.35">
      <c r="A25" s="241"/>
      <c r="B25" s="296" t="s">
        <v>628</v>
      </c>
      <c r="C25" s="388"/>
      <c r="D25" s="388"/>
      <c r="E25" s="388"/>
      <c r="F25" s="244">
        <f>SUM(F7:F24)</f>
        <v>30033</v>
      </c>
    </row>
    <row r="26" spans="1:6" x14ac:dyDescent="0.25">
      <c r="B26" s="231"/>
    </row>
    <row r="27" spans="1:6" ht="6" customHeight="1" x14ac:dyDescent="0.25">
      <c r="B27" s="396" t="s">
        <v>678</v>
      </c>
      <c r="C27" s="396"/>
      <c r="D27" s="396"/>
      <c r="E27" s="396"/>
      <c r="F27" s="396"/>
    </row>
    <row r="28" spans="1:6" ht="10.5" customHeight="1" x14ac:dyDescent="0.25">
      <c r="B28" s="396"/>
      <c r="C28" s="396"/>
      <c r="D28" s="396"/>
      <c r="E28" s="396"/>
      <c r="F28" s="396"/>
    </row>
    <row r="29" spans="1:6" x14ac:dyDescent="0.25">
      <c r="B29" s="396"/>
      <c r="C29" s="396"/>
      <c r="D29" s="396"/>
      <c r="E29" s="396"/>
      <c r="F29" s="396"/>
    </row>
    <row r="30" spans="1:6" ht="9" customHeight="1" x14ac:dyDescent="0.25">
      <c r="B30" s="396"/>
      <c r="C30" s="396"/>
      <c r="D30" s="396"/>
      <c r="E30" s="396"/>
      <c r="F30" s="396"/>
    </row>
    <row r="31" spans="1:6" ht="11.25" customHeight="1" x14ac:dyDescent="0.25">
      <c r="B31" s="396"/>
      <c r="C31" s="396"/>
      <c r="D31" s="396"/>
      <c r="E31" s="396"/>
      <c r="F31" s="396"/>
    </row>
    <row r="32" spans="1:6" ht="3" customHeight="1" x14ac:dyDescent="0.25">
      <c r="B32" s="396"/>
      <c r="C32" s="396"/>
      <c r="D32" s="396"/>
      <c r="E32" s="396"/>
      <c r="F32" s="396"/>
    </row>
    <row r="33" spans="2:6" x14ac:dyDescent="0.25">
      <c r="B33" s="396"/>
      <c r="C33" s="396"/>
      <c r="D33" s="396"/>
      <c r="E33" s="396"/>
      <c r="F33" s="396"/>
    </row>
  </sheetData>
  <mergeCells count="4">
    <mergeCell ref="B2:F2"/>
    <mergeCell ref="B3:F3"/>
    <mergeCell ref="B4:F4"/>
    <mergeCell ref="B27:F33"/>
  </mergeCells>
  <pageMargins left="0.7" right="0.7" top="0.75" bottom="0.75" header="0.3" footer="0.3"/>
  <pageSetup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F30B3-C278-46B5-9D8C-1E6976BDFCED}">
  <sheetPr>
    <tabColor theme="7" tint="0.79998168889431442"/>
    <pageSetUpPr fitToPage="1"/>
  </sheetPr>
  <dimension ref="A2:Q38"/>
  <sheetViews>
    <sheetView zoomScale="80" zoomScaleNormal="80" zoomScaleSheetLayoutView="100" workbookViewId="0">
      <selection activeCell="Q10" sqref="Q10"/>
    </sheetView>
  </sheetViews>
  <sheetFormatPr baseColWidth="10" defaultRowHeight="15" x14ac:dyDescent="0.2"/>
  <cols>
    <col min="1" max="1" width="13.140625" style="298" customWidth="1"/>
    <col min="2" max="2" width="10.7109375" style="298" customWidth="1"/>
    <col min="3" max="4" width="18" style="298" customWidth="1"/>
    <col min="5" max="5" width="43.85546875" style="298" customWidth="1"/>
    <col min="6" max="6" width="17.42578125" style="298" customWidth="1"/>
    <col min="7" max="7" width="17.28515625" style="298" customWidth="1"/>
    <col min="8" max="8" width="10.7109375" style="298" customWidth="1"/>
    <col min="9" max="9" width="16.42578125" style="298" customWidth="1"/>
    <col min="10" max="10" width="9.140625" style="298" customWidth="1"/>
    <col min="11" max="11" width="16.85546875" style="298" customWidth="1"/>
    <col min="12" max="13" width="7.42578125" style="298" customWidth="1"/>
    <col min="14" max="14" width="11.5703125" style="298" customWidth="1"/>
    <col min="15" max="16384" width="11.42578125" style="39"/>
  </cols>
  <sheetData>
    <row r="2" spans="1:14" ht="16.5" customHeight="1" x14ac:dyDescent="0.2">
      <c r="A2" s="511" t="s">
        <v>0</v>
      </c>
      <c r="B2" s="511"/>
      <c r="C2" s="511"/>
      <c r="D2" s="511"/>
      <c r="E2" s="511"/>
      <c r="F2" s="511"/>
      <c r="G2" s="511"/>
      <c r="H2" s="511"/>
      <c r="I2" s="511"/>
      <c r="J2" s="511"/>
      <c r="K2" s="511"/>
      <c r="L2" s="511"/>
      <c r="M2" s="511"/>
      <c r="N2" s="511"/>
    </row>
    <row r="3" spans="1:14" ht="15.75" x14ac:dyDescent="0.2">
      <c r="A3" s="511" t="s">
        <v>796</v>
      </c>
      <c r="B3" s="511"/>
      <c r="C3" s="511"/>
      <c r="D3" s="511"/>
      <c r="E3" s="511"/>
      <c r="F3" s="511"/>
      <c r="G3" s="511"/>
      <c r="H3" s="511"/>
      <c r="I3" s="511"/>
      <c r="J3" s="511"/>
      <c r="K3" s="511"/>
      <c r="L3" s="511"/>
      <c r="M3" s="511"/>
      <c r="N3" s="511"/>
    </row>
    <row r="4" spans="1:14" ht="15.75" x14ac:dyDescent="0.2">
      <c r="A4" s="511" t="s">
        <v>1</v>
      </c>
      <c r="B4" s="511"/>
      <c r="C4" s="511"/>
      <c r="D4" s="511"/>
      <c r="E4" s="511"/>
      <c r="F4" s="511"/>
      <c r="G4" s="511"/>
      <c r="H4" s="511"/>
      <c r="I4" s="511"/>
      <c r="J4" s="511"/>
      <c r="K4" s="511"/>
      <c r="L4" s="511"/>
      <c r="M4" s="511"/>
      <c r="N4" s="511"/>
    </row>
    <row r="5" spans="1:14" ht="26.25" customHeight="1" x14ac:dyDescent="0.2"/>
    <row r="6" spans="1:14" ht="12.75" x14ac:dyDescent="0.2">
      <c r="A6" s="512" t="s">
        <v>2</v>
      </c>
      <c r="B6" s="512"/>
      <c r="C6" s="512"/>
      <c r="D6" s="299"/>
      <c r="E6" s="299"/>
      <c r="F6" s="299"/>
      <c r="G6" s="300"/>
      <c r="H6" s="300"/>
      <c r="I6" s="300"/>
      <c r="J6" s="300"/>
      <c r="K6" s="300"/>
      <c r="L6" s="300"/>
      <c r="M6" s="300"/>
      <c r="N6" s="300"/>
    </row>
    <row r="7" spans="1:14" ht="12.75" x14ac:dyDescent="0.2">
      <c r="A7" s="513" t="s">
        <v>680</v>
      </c>
      <c r="B7" s="514"/>
      <c r="C7" s="514"/>
      <c r="D7" s="514"/>
      <c r="E7" s="514"/>
      <c r="F7" s="301"/>
      <c r="G7" s="302"/>
      <c r="H7" s="302"/>
      <c r="I7" s="303"/>
      <c r="J7" s="304"/>
      <c r="K7" s="304"/>
      <c r="L7" s="304"/>
      <c r="M7" s="304"/>
      <c r="N7" s="304"/>
    </row>
    <row r="8" spans="1:14" ht="31.5" customHeight="1" x14ac:dyDescent="0.2">
      <c r="A8" s="515" t="s">
        <v>681</v>
      </c>
      <c r="B8" s="516"/>
      <c r="C8" s="516"/>
      <c r="D8" s="516"/>
      <c r="E8" s="516"/>
      <c r="F8" s="516"/>
      <c r="G8" s="304"/>
      <c r="H8" s="304"/>
      <c r="I8" s="305"/>
      <c r="J8" s="304"/>
      <c r="K8" s="304"/>
      <c r="L8" s="304"/>
      <c r="M8" s="304"/>
      <c r="N8" s="304"/>
    </row>
    <row r="9" spans="1:14" ht="13.5" customHeight="1" x14ac:dyDescent="0.2">
      <c r="A9" s="517" t="s">
        <v>682</v>
      </c>
      <c r="B9" s="512"/>
      <c r="C9" s="512"/>
      <c r="D9" s="512"/>
      <c r="E9" s="512"/>
      <c r="F9" s="518"/>
      <c r="G9" s="518"/>
      <c r="H9" s="518"/>
      <c r="I9" s="519"/>
      <c r="J9" s="304"/>
      <c r="K9" s="304"/>
      <c r="L9" s="304"/>
      <c r="M9" s="304"/>
      <c r="N9" s="304"/>
    </row>
    <row r="10" spans="1:14" ht="12.75" x14ac:dyDescent="0.2">
      <c r="A10" s="517" t="s">
        <v>683</v>
      </c>
      <c r="B10" s="512"/>
      <c r="C10" s="512"/>
      <c r="D10" s="512"/>
      <c r="E10" s="512"/>
      <c r="F10" s="518"/>
      <c r="G10" s="518"/>
      <c r="H10" s="518"/>
      <c r="I10" s="519"/>
      <c r="J10" s="304"/>
      <c r="K10" s="304"/>
      <c r="L10" s="304"/>
      <c r="M10" s="304"/>
      <c r="N10" s="304"/>
    </row>
    <row r="11" spans="1:14" ht="12.75" x14ac:dyDescent="0.2">
      <c r="A11" s="517" t="s">
        <v>684</v>
      </c>
      <c r="B11" s="512"/>
      <c r="C11" s="512"/>
      <c r="D11" s="512"/>
      <c r="E11" s="512"/>
      <c r="F11" s="306"/>
      <c r="G11" s="304"/>
      <c r="H11" s="304"/>
      <c r="I11" s="305"/>
      <c r="J11" s="304"/>
      <c r="K11" s="304"/>
      <c r="L11" s="304"/>
      <c r="M11" s="304"/>
      <c r="N11" s="304"/>
    </row>
    <row r="12" spans="1:14" ht="12.75" x14ac:dyDescent="0.2">
      <c r="A12" s="520" t="s">
        <v>685</v>
      </c>
      <c r="B12" s="521"/>
      <c r="C12" s="521"/>
      <c r="D12" s="521"/>
      <c r="E12" s="521"/>
      <c r="F12" s="307"/>
      <c r="G12" s="308"/>
      <c r="H12" s="308"/>
      <c r="I12" s="309"/>
      <c r="J12" s="304"/>
      <c r="K12" s="304"/>
      <c r="L12" s="304"/>
      <c r="M12" s="304"/>
      <c r="N12" s="304"/>
    </row>
    <row r="13" spans="1:14" ht="12.75" x14ac:dyDescent="0.2">
      <c r="A13" s="510" t="s">
        <v>9</v>
      </c>
      <c r="B13" s="510"/>
      <c r="C13" s="510"/>
      <c r="D13" s="310"/>
      <c r="E13" s="311"/>
      <c r="F13" s="311"/>
      <c r="G13" s="311"/>
      <c r="H13" s="311"/>
      <c r="I13" s="311"/>
      <c r="J13" s="311"/>
      <c r="K13" s="311"/>
      <c r="L13" s="311"/>
      <c r="M13" s="311"/>
      <c r="N13" s="311"/>
    </row>
    <row r="14" spans="1:14" ht="12.75" x14ac:dyDescent="0.2">
      <c r="A14" s="312" t="s">
        <v>686</v>
      </c>
      <c r="B14" s="313"/>
      <c r="C14" s="314"/>
      <c r="D14" s="314"/>
      <c r="E14" s="314"/>
      <c r="F14" s="314"/>
      <c r="G14" s="314"/>
      <c r="H14" s="314"/>
      <c r="I14" s="315"/>
      <c r="J14" s="316"/>
      <c r="K14" s="316"/>
      <c r="L14" s="316"/>
      <c r="M14" s="316"/>
      <c r="N14" s="316"/>
    </row>
    <row r="15" spans="1:14" ht="12.75" x14ac:dyDescent="0.2">
      <c r="A15" s="317" t="s">
        <v>52</v>
      </c>
      <c r="B15" s="316" t="s">
        <v>687</v>
      </c>
      <c r="C15" s="318"/>
      <c r="D15" s="318"/>
      <c r="E15" s="316"/>
      <c r="F15" s="316"/>
      <c r="G15" s="316"/>
      <c r="H15" s="316"/>
      <c r="I15" s="319"/>
      <c r="J15" s="316"/>
      <c r="K15" s="316"/>
      <c r="L15" s="316"/>
      <c r="M15" s="316"/>
      <c r="N15" s="316"/>
    </row>
    <row r="16" spans="1:14" ht="12.75" x14ac:dyDescent="0.2">
      <c r="A16" s="320" t="s">
        <v>688</v>
      </c>
      <c r="B16" s="321"/>
      <c r="C16" s="321"/>
      <c r="D16" s="321"/>
      <c r="E16" s="322"/>
      <c r="F16" s="322"/>
      <c r="G16" s="322"/>
      <c r="H16" s="322"/>
      <c r="I16" s="323"/>
      <c r="J16" s="316"/>
      <c r="K16" s="316"/>
      <c r="L16" s="316"/>
      <c r="M16" s="316"/>
      <c r="N16" s="316"/>
    </row>
    <row r="17" spans="1:17" ht="12.75" x14ac:dyDescent="0.2">
      <c r="A17" s="510" t="s">
        <v>13</v>
      </c>
      <c r="B17" s="510"/>
      <c r="C17" s="510"/>
      <c r="D17" s="310"/>
      <c r="E17" s="311"/>
      <c r="F17" s="311"/>
      <c r="G17" s="311"/>
      <c r="H17" s="311"/>
      <c r="I17" s="311"/>
      <c r="J17" s="311"/>
      <c r="K17" s="311"/>
      <c r="L17" s="311"/>
      <c r="M17" s="311"/>
      <c r="N17" s="311"/>
    </row>
    <row r="18" spans="1:17" ht="23.25" customHeight="1" x14ac:dyDescent="0.2">
      <c r="A18" s="508" t="s">
        <v>14</v>
      </c>
      <c r="B18" s="508" t="s">
        <v>15</v>
      </c>
      <c r="C18" s="508" t="s">
        <v>16</v>
      </c>
      <c r="D18" s="508" t="s">
        <v>17</v>
      </c>
      <c r="E18" s="508" t="s">
        <v>18</v>
      </c>
      <c r="F18" s="509" t="s">
        <v>19</v>
      </c>
      <c r="G18" s="509"/>
      <c r="H18" s="509"/>
      <c r="I18" s="509"/>
      <c r="J18" s="509"/>
      <c r="K18" s="509"/>
      <c r="L18" s="508" t="s">
        <v>20</v>
      </c>
      <c r="M18" s="508"/>
      <c r="N18" s="508"/>
    </row>
    <row r="19" spans="1:17" ht="12.75" x14ac:dyDescent="0.2">
      <c r="A19" s="508"/>
      <c r="B19" s="508"/>
      <c r="C19" s="508"/>
      <c r="D19" s="508"/>
      <c r="E19" s="508"/>
      <c r="F19" s="509" t="s">
        <v>21</v>
      </c>
      <c r="G19" s="509"/>
      <c r="H19" s="509" t="s">
        <v>22</v>
      </c>
      <c r="I19" s="509"/>
      <c r="J19" s="509" t="s">
        <v>23</v>
      </c>
      <c r="K19" s="509"/>
      <c r="L19" s="508"/>
      <c r="M19" s="508"/>
      <c r="N19" s="508"/>
    </row>
    <row r="20" spans="1:17" ht="12.75" x14ac:dyDescent="0.2">
      <c r="A20" s="508"/>
      <c r="B20" s="508"/>
      <c r="C20" s="508"/>
      <c r="D20" s="508"/>
      <c r="E20" s="508"/>
      <c r="F20" s="509"/>
      <c r="G20" s="509"/>
      <c r="H20" s="509"/>
      <c r="I20" s="509"/>
      <c r="J20" s="509"/>
      <c r="K20" s="509"/>
      <c r="L20" s="509" t="s">
        <v>24</v>
      </c>
      <c r="M20" s="509" t="s">
        <v>25</v>
      </c>
      <c r="N20" s="509"/>
    </row>
    <row r="21" spans="1:17" ht="38.25" customHeight="1" x14ac:dyDescent="0.2">
      <c r="A21" s="508"/>
      <c r="B21" s="508"/>
      <c r="C21" s="508"/>
      <c r="D21" s="508"/>
      <c r="E21" s="508"/>
      <c r="F21" s="325" t="s">
        <v>26</v>
      </c>
      <c r="G21" s="324" t="s">
        <v>27</v>
      </c>
      <c r="H21" s="325" t="s">
        <v>26</v>
      </c>
      <c r="I21" s="324" t="s">
        <v>27</v>
      </c>
      <c r="J21" s="325" t="s">
        <v>26</v>
      </c>
      <c r="K21" s="324" t="s">
        <v>27</v>
      </c>
      <c r="L21" s="509"/>
      <c r="M21" s="325" t="s">
        <v>28</v>
      </c>
      <c r="N21" s="325" t="s">
        <v>23</v>
      </c>
    </row>
    <row r="22" spans="1:17" s="331" customFormat="1" ht="37.5" customHeight="1" x14ac:dyDescent="0.25">
      <c r="A22" s="326" t="s">
        <v>689</v>
      </c>
      <c r="B22" s="326" t="s">
        <v>68</v>
      </c>
      <c r="C22" s="327" t="s">
        <v>690</v>
      </c>
      <c r="D22" s="326" t="s">
        <v>690</v>
      </c>
      <c r="E22" s="328" t="s">
        <v>691</v>
      </c>
      <c r="F22" s="329" t="s">
        <v>51</v>
      </c>
      <c r="G22" s="330">
        <v>269</v>
      </c>
      <c r="H22" s="329" t="s">
        <v>232</v>
      </c>
      <c r="I22" s="330">
        <v>110</v>
      </c>
      <c r="J22" s="329" t="s">
        <v>34</v>
      </c>
      <c r="K22" s="330">
        <v>0</v>
      </c>
      <c r="L22" s="330">
        <v>73</v>
      </c>
      <c r="M22" s="330">
        <v>1601</v>
      </c>
      <c r="N22" s="330">
        <v>0</v>
      </c>
    </row>
    <row r="23" spans="1:17" s="331" customFormat="1" ht="37.5" customHeight="1" x14ac:dyDescent="0.25">
      <c r="A23" s="326" t="s">
        <v>74</v>
      </c>
      <c r="B23" s="326" t="s">
        <v>34</v>
      </c>
      <c r="C23" s="327" t="s">
        <v>692</v>
      </c>
      <c r="D23" s="326" t="s">
        <v>34</v>
      </c>
      <c r="E23" s="328" t="s">
        <v>693</v>
      </c>
      <c r="F23" s="329" t="s">
        <v>34</v>
      </c>
      <c r="G23" s="330" t="s">
        <v>34</v>
      </c>
      <c r="H23" s="329" t="s">
        <v>34</v>
      </c>
      <c r="I23" s="330">
        <v>0</v>
      </c>
      <c r="J23" s="329" t="s">
        <v>34</v>
      </c>
      <c r="K23" s="330">
        <v>0</v>
      </c>
      <c r="L23" s="330">
        <v>0</v>
      </c>
      <c r="M23" s="330">
        <v>0</v>
      </c>
      <c r="N23" s="330">
        <v>0</v>
      </c>
    </row>
    <row r="24" spans="1:17" s="331" customFormat="1" ht="39" customHeight="1" x14ac:dyDescent="0.25">
      <c r="A24" s="326" t="s">
        <v>74</v>
      </c>
      <c r="B24" s="326" t="s">
        <v>34</v>
      </c>
      <c r="C24" s="327" t="s">
        <v>694</v>
      </c>
      <c r="D24" s="326" t="s">
        <v>34</v>
      </c>
      <c r="E24" s="328" t="s">
        <v>693</v>
      </c>
      <c r="F24" s="329" t="s">
        <v>34</v>
      </c>
      <c r="G24" s="330" t="s">
        <v>34</v>
      </c>
      <c r="H24" s="329" t="s">
        <v>34</v>
      </c>
      <c r="I24" s="330">
        <v>0</v>
      </c>
      <c r="J24" s="329" t="s">
        <v>34</v>
      </c>
      <c r="K24" s="330">
        <v>0</v>
      </c>
      <c r="L24" s="330">
        <v>0</v>
      </c>
      <c r="M24" s="330">
        <v>0</v>
      </c>
      <c r="N24" s="330">
        <v>0</v>
      </c>
    </row>
    <row r="25" spans="1:17" s="331" customFormat="1" ht="44.25" customHeight="1" x14ac:dyDescent="0.25">
      <c r="A25" s="326" t="s">
        <v>695</v>
      </c>
      <c r="B25" s="326" t="s">
        <v>34</v>
      </c>
      <c r="C25" s="327" t="s">
        <v>696</v>
      </c>
      <c r="D25" s="326" t="s">
        <v>34</v>
      </c>
      <c r="E25" s="328" t="s">
        <v>697</v>
      </c>
      <c r="F25" s="329" t="s">
        <v>34</v>
      </c>
      <c r="G25" s="330" t="s">
        <v>34</v>
      </c>
      <c r="H25" s="329" t="s">
        <v>34</v>
      </c>
      <c r="I25" s="330">
        <v>0</v>
      </c>
      <c r="J25" s="329" t="s">
        <v>34</v>
      </c>
      <c r="K25" s="330">
        <v>0</v>
      </c>
      <c r="L25" s="330">
        <v>0</v>
      </c>
      <c r="M25" s="330">
        <v>0</v>
      </c>
      <c r="N25" s="330">
        <v>0</v>
      </c>
    </row>
    <row r="26" spans="1:17" s="331" customFormat="1" ht="52.5" customHeight="1" x14ac:dyDescent="0.25">
      <c r="A26" s="326" t="s">
        <v>698</v>
      </c>
      <c r="B26" s="326" t="s">
        <v>699</v>
      </c>
      <c r="C26" s="327" t="s">
        <v>700</v>
      </c>
      <c r="D26" s="326" t="s">
        <v>701</v>
      </c>
      <c r="E26" s="328" t="s">
        <v>702</v>
      </c>
      <c r="F26" s="329" t="s">
        <v>72</v>
      </c>
      <c r="G26" s="330">
        <v>53</v>
      </c>
      <c r="H26" s="329" t="s">
        <v>703</v>
      </c>
      <c r="I26" s="330">
        <v>14</v>
      </c>
      <c r="J26" s="329" t="s">
        <v>34</v>
      </c>
      <c r="K26" s="330">
        <v>0</v>
      </c>
      <c r="L26" s="330">
        <v>39</v>
      </c>
      <c r="M26" s="330">
        <v>476</v>
      </c>
      <c r="N26" s="330">
        <v>0</v>
      </c>
    </row>
    <row r="27" spans="1:17" s="331" customFormat="1" ht="39.75" customHeight="1" x14ac:dyDescent="0.25">
      <c r="A27" s="326" t="s">
        <v>704</v>
      </c>
      <c r="B27" s="326" t="s">
        <v>34</v>
      </c>
      <c r="C27" s="327" t="s">
        <v>705</v>
      </c>
      <c r="D27" s="326" t="s">
        <v>34</v>
      </c>
      <c r="E27" s="328" t="s">
        <v>706</v>
      </c>
      <c r="F27" s="329" t="s">
        <v>34</v>
      </c>
      <c r="G27" s="330" t="s">
        <v>34</v>
      </c>
      <c r="H27" s="329" t="s">
        <v>34</v>
      </c>
      <c r="I27" s="330">
        <v>0</v>
      </c>
      <c r="J27" s="329" t="s">
        <v>34</v>
      </c>
      <c r="K27" s="330">
        <v>0</v>
      </c>
      <c r="L27" s="330">
        <v>0</v>
      </c>
      <c r="M27" s="330">
        <v>6</v>
      </c>
      <c r="N27" s="330">
        <v>0</v>
      </c>
    </row>
    <row r="28" spans="1:17" s="331" customFormat="1" ht="39.75" customHeight="1" x14ac:dyDescent="0.25">
      <c r="A28" s="326" t="s">
        <v>707</v>
      </c>
      <c r="B28" s="326" t="s">
        <v>34</v>
      </c>
      <c r="C28" s="327" t="s">
        <v>708</v>
      </c>
      <c r="D28" s="326" t="s">
        <v>34</v>
      </c>
      <c r="E28" s="328" t="s">
        <v>709</v>
      </c>
      <c r="F28" s="329" t="s">
        <v>34</v>
      </c>
      <c r="G28" s="330" t="s">
        <v>34</v>
      </c>
      <c r="H28" s="329" t="s">
        <v>34</v>
      </c>
      <c r="I28" s="330">
        <v>0</v>
      </c>
      <c r="J28" s="329" t="s">
        <v>34</v>
      </c>
      <c r="K28" s="330">
        <v>0</v>
      </c>
      <c r="L28" s="330">
        <v>0</v>
      </c>
      <c r="M28" s="330">
        <v>0</v>
      </c>
      <c r="N28" s="330">
        <v>0</v>
      </c>
    </row>
    <row r="29" spans="1:17" s="331" customFormat="1" ht="39.75" customHeight="1" x14ac:dyDescent="0.25">
      <c r="A29" s="326" t="s">
        <v>86</v>
      </c>
      <c r="B29" s="326" t="s">
        <v>34</v>
      </c>
      <c r="C29" s="326" t="s">
        <v>87</v>
      </c>
      <c r="D29" s="326" t="s">
        <v>34</v>
      </c>
      <c r="E29" s="328" t="s">
        <v>710</v>
      </c>
      <c r="F29" s="329">
        <v>2023</v>
      </c>
      <c r="G29" s="330">
        <v>1</v>
      </c>
      <c r="H29" s="329" t="s">
        <v>34</v>
      </c>
      <c r="I29" s="330">
        <v>0</v>
      </c>
      <c r="J29" s="329" t="s">
        <v>34</v>
      </c>
      <c r="K29" s="330">
        <v>0</v>
      </c>
      <c r="L29" s="330">
        <v>0</v>
      </c>
      <c r="M29" s="330">
        <v>0</v>
      </c>
      <c r="N29" s="330">
        <v>0</v>
      </c>
    </row>
    <row r="30" spans="1:17" s="331" customFormat="1" ht="39.75" customHeight="1" x14ac:dyDescent="0.25">
      <c r="A30" s="326" t="s">
        <v>48</v>
      </c>
      <c r="B30" s="326" t="s">
        <v>34</v>
      </c>
      <c r="C30" s="327" t="s">
        <v>49</v>
      </c>
      <c r="D30" s="326" t="s">
        <v>34</v>
      </c>
      <c r="E30" s="328" t="s">
        <v>711</v>
      </c>
      <c r="F30" s="329">
        <v>2023</v>
      </c>
      <c r="G30" s="330">
        <v>3</v>
      </c>
      <c r="H30" s="329" t="s">
        <v>34</v>
      </c>
      <c r="I30" s="330">
        <v>0</v>
      </c>
      <c r="J30" s="329" t="s">
        <v>34</v>
      </c>
      <c r="K30" s="330">
        <v>0</v>
      </c>
      <c r="L30" s="330">
        <v>0</v>
      </c>
      <c r="M30" s="330">
        <v>0</v>
      </c>
      <c r="N30" s="330">
        <v>0</v>
      </c>
    </row>
    <row r="31" spans="1:17" ht="12.75" x14ac:dyDescent="0.2">
      <c r="A31" s="300"/>
      <c r="B31" s="300"/>
      <c r="C31" s="332"/>
      <c r="D31" s="332"/>
      <c r="E31" s="333" t="s">
        <v>42</v>
      </c>
      <c r="F31" s="311"/>
      <c r="G31" s="334">
        <f>SUM(G22:G30)</f>
        <v>326</v>
      </c>
      <c r="H31" s="311"/>
      <c r="I31" s="334">
        <f>SUM(I22:I30)</f>
        <v>124</v>
      </c>
      <c r="J31" s="311"/>
      <c r="K31" s="335">
        <f>SUM(K22:K30)</f>
        <v>0</v>
      </c>
      <c r="L31" s="335">
        <f>SUM(L22:L30)</f>
        <v>112</v>
      </c>
      <c r="M31" s="335">
        <f>SUM(M22:M30)</f>
        <v>2083</v>
      </c>
      <c r="N31" s="335">
        <f>SUM(N22:N30)</f>
        <v>0</v>
      </c>
    </row>
    <row r="32" spans="1:17" ht="12.75" x14ac:dyDescent="0.2">
      <c r="A32" s="300"/>
      <c r="B32" s="300"/>
      <c r="C32" s="332"/>
      <c r="D32" s="332"/>
      <c r="E32" s="333"/>
      <c r="F32" s="311"/>
      <c r="G32" s="311"/>
      <c r="H32" s="311"/>
      <c r="I32" s="311"/>
      <c r="J32" s="311"/>
      <c r="K32" s="311"/>
      <c r="L32" s="311"/>
      <c r="M32" s="311"/>
      <c r="N32" s="311"/>
      <c r="P32" s="336" t="s">
        <v>661</v>
      </c>
      <c r="Q32" s="336">
        <f>G31</f>
        <v>326</v>
      </c>
    </row>
    <row r="33" spans="1:17" ht="12.75" x14ac:dyDescent="0.2">
      <c r="A33" s="300"/>
      <c r="B33" s="300"/>
      <c r="C33" s="332"/>
      <c r="D33" s="332"/>
      <c r="E33" s="333" t="s">
        <v>43</v>
      </c>
      <c r="F33" s="311"/>
      <c r="G33" s="505">
        <f>G31+I31+K31+M31</f>
        <v>2533</v>
      </c>
      <c r="H33" s="506"/>
      <c r="I33" s="311"/>
      <c r="J33" s="311"/>
      <c r="K33" s="311"/>
      <c r="L33" s="311"/>
      <c r="M33" s="311"/>
      <c r="N33" s="311"/>
      <c r="P33" s="336" t="s">
        <v>662</v>
      </c>
      <c r="Q33" s="336">
        <f>I31</f>
        <v>124</v>
      </c>
    </row>
    <row r="34" spans="1:17" ht="12.75" x14ac:dyDescent="0.2">
      <c r="A34" s="300"/>
      <c r="B34" s="300"/>
      <c r="C34" s="332"/>
      <c r="D34" s="332"/>
      <c r="E34" s="333"/>
      <c r="F34" s="311"/>
      <c r="G34" s="311"/>
      <c r="H34" s="311"/>
      <c r="I34" s="311"/>
      <c r="J34" s="311"/>
      <c r="K34" s="311"/>
      <c r="L34" s="311"/>
      <c r="M34" s="311"/>
      <c r="N34" s="311"/>
      <c r="P34" s="336" t="s">
        <v>712</v>
      </c>
      <c r="Q34" s="336">
        <f>M31</f>
        <v>2083</v>
      </c>
    </row>
    <row r="35" spans="1:17" ht="12.75" x14ac:dyDescent="0.2">
      <c r="A35" s="300"/>
      <c r="B35" s="300"/>
      <c r="C35" s="332"/>
      <c r="D35" s="332"/>
      <c r="E35" s="333" t="s">
        <v>44</v>
      </c>
      <c r="F35" s="311"/>
      <c r="G35" s="505">
        <f>SUM(G33-M31)</f>
        <v>450</v>
      </c>
      <c r="H35" s="506"/>
      <c r="I35" s="311"/>
      <c r="J35" s="311"/>
      <c r="K35" s="311"/>
      <c r="L35" s="311"/>
      <c r="M35" s="311"/>
      <c r="N35" s="311"/>
      <c r="P35" s="336" t="s">
        <v>628</v>
      </c>
      <c r="Q35" s="336">
        <f>SUM(Q32:Q34)</f>
        <v>2533</v>
      </c>
    </row>
    <row r="36" spans="1:17" ht="12.75" x14ac:dyDescent="0.2">
      <c r="A36" s="41"/>
      <c r="B36" s="41"/>
      <c r="C36" s="92"/>
      <c r="D36" s="92"/>
      <c r="E36" s="93"/>
      <c r="F36" s="74"/>
      <c r="G36" s="74"/>
      <c r="H36" s="74"/>
      <c r="I36" s="74"/>
      <c r="J36" s="74"/>
      <c r="K36" s="74"/>
      <c r="L36" s="74"/>
      <c r="M36" s="74"/>
      <c r="N36" s="74"/>
    </row>
    <row r="37" spans="1:17" ht="12.75" x14ac:dyDescent="0.2">
      <c r="A37" s="39"/>
      <c r="B37" s="39"/>
      <c r="C37" s="39"/>
      <c r="D37" s="39"/>
      <c r="E37" s="39"/>
      <c r="F37" s="39"/>
      <c r="G37" s="39"/>
      <c r="H37" s="39"/>
      <c r="I37" s="39"/>
      <c r="J37" s="39"/>
      <c r="K37" s="39"/>
      <c r="L37" s="39"/>
      <c r="M37" s="39"/>
      <c r="N37" s="39"/>
    </row>
    <row r="38" spans="1:17" ht="12.75" x14ac:dyDescent="0.2">
      <c r="A38" s="39"/>
      <c r="B38" s="39"/>
      <c r="C38" s="39"/>
      <c r="D38" s="39"/>
      <c r="E38" s="39"/>
      <c r="F38" s="39"/>
      <c r="G38" s="507"/>
      <c r="H38" s="507"/>
      <c r="I38" s="39"/>
      <c r="J38" s="39"/>
      <c r="K38" s="39"/>
      <c r="L38" s="39"/>
      <c r="M38" s="39"/>
      <c r="N38" s="39"/>
    </row>
  </sheetData>
  <mergeCells count="27">
    <mergeCell ref="A17:C17"/>
    <mergeCell ref="A2:N2"/>
    <mergeCell ref="A3:N3"/>
    <mergeCell ref="A4:N4"/>
    <mergeCell ref="A6:C6"/>
    <mergeCell ref="A7:E7"/>
    <mergeCell ref="A8:F8"/>
    <mergeCell ref="A9:I9"/>
    <mergeCell ref="A10:I10"/>
    <mergeCell ref="A11:E11"/>
    <mergeCell ref="A12:E12"/>
    <mergeCell ref="A13:C13"/>
    <mergeCell ref="A18:A21"/>
    <mergeCell ref="B18:B21"/>
    <mergeCell ref="C18:C21"/>
    <mergeCell ref="D18:D21"/>
    <mergeCell ref="E18:E21"/>
    <mergeCell ref="G33:H33"/>
    <mergeCell ref="G35:H35"/>
    <mergeCell ref="G38:H38"/>
    <mergeCell ref="L18:N19"/>
    <mergeCell ref="F19:G20"/>
    <mergeCell ref="H19:I20"/>
    <mergeCell ref="J19:K20"/>
    <mergeCell ref="L20:L21"/>
    <mergeCell ref="M20:N20"/>
    <mergeCell ref="F18:K18"/>
  </mergeCells>
  <pageMargins left="0.70866141732283472" right="0.70866141732283472" top="0.74803149606299213" bottom="0.74803149606299213" header="0.31496062992125984" footer="0.31496062992125984"/>
  <pageSetup scale="5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8595-620F-4739-A4C2-3C91B8689126}">
  <sheetPr>
    <pageSetUpPr fitToPage="1"/>
  </sheetPr>
  <dimension ref="A2:R63"/>
  <sheetViews>
    <sheetView workbookViewId="0">
      <selection activeCell="A8" sqref="A8:H8"/>
    </sheetView>
  </sheetViews>
  <sheetFormatPr baseColWidth="10" defaultRowHeight="15" x14ac:dyDescent="0.25"/>
  <cols>
    <col min="2" max="2" width="9.85546875" customWidth="1"/>
    <col min="3" max="4" width="26.5703125" customWidth="1"/>
    <col min="5" max="5" width="30" customWidth="1"/>
    <col min="7" max="7" width="13.5703125" customWidth="1"/>
    <col min="9" max="9" width="14.7109375" customWidth="1"/>
    <col min="11" max="11" width="14.28515625" customWidth="1"/>
    <col min="12" max="12" width="6.7109375" customWidth="1"/>
    <col min="13" max="13" width="6.85546875" customWidth="1"/>
  </cols>
  <sheetData>
    <row r="2" spans="1:15" ht="16.5" x14ac:dyDescent="0.25">
      <c r="A2" s="452" t="s">
        <v>0</v>
      </c>
      <c r="B2" s="452"/>
      <c r="C2" s="452"/>
      <c r="D2" s="452"/>
      <c r="E2" s="452"/>
      <c r="F2" s="452"/>
      <c r="G2" s="452"/>
      <c r="H2" s="452"/>
      <c r="I2" s="452"/>
      <c r="J2" s="452"/>
      <c r="K2" s="452"/>
      <c r="L2" s="452"/>
      <c r="M2" s="452"/>
      <c r="N2" s="452"/>
    </row>
    <row r="3" spans="1:15" ht="16.5" x14ac:dyDescent="0.25">
      <c r="A3" s="452" t="s">
        <v>796</v>
      </c>
      <c r="B3" s="452"/>
      <c r="C3" s="452"/>
      <c r="D3" s="452"/>
      <c r="E3" s="452"/>
      <c r="F3" s="452"/>
      <c r="G3" s="452"/>
      <c r="H3" s="452"/>
      <c r="I3" s="452"/>
      <c r="J3" s="452"/>
      <c r="K3" s="452"/>
      <c r="L3" s="452"/>
      <c r="M3" s="452"/>
      <c r="N3" s="452"/>
    </row>
    <row r="4" spans="1:15" ht="16.5" x14ac:dyDescent="0.25">
      <c r="A4" s="452" t="s">
        <v>1</v>
      </c>
      <c r="B4" s="452"/>
      <c r="C4" s="452"/>
      <c r="D4" s="452"/>
      <c r="E4" s="452"/>
      <c r="F4" s="452"/>
      <c r="G4" s="452"/>
      <c r="H4" s="452"/>
      <c r="I4" s="452"/>
      <c r="J4" s="452"/>
      <c r="K4" s="452"/>
      <c r="L4" s="452"/>
      <c r="M4" s="452"/>
      <c r="N4" s="452"/>
    </row>
    <row r="6" spans="1:15" x14ac:dyDescent="0.25">
      <c r="A6" s="453" t="s">
        <v>2</v>
      </c>
      <c r="B6" s="453"/>
      <c r="C6" s="453"/>
      <c r="D6" s="65"/>
      <c r="E6" s="65"/>
      <c r="F6" s="65"/>
      <c r="G6" s="41"/>
      <c r="H6" s="41"/>
      <c r="I6" s="41"/>
      <c r="J6" s="41"/>
      <c r="K6" s="41"/>
      <c r="L6" s="41"/>
      <c r="M6" s="41"/>
      <c r="N6" s="41"/>
      <c r="O6" s="39"/>
    </row>
    <row r="7" spans="1:15" ht="15" customHeight="1" x14ac:dyDescent="0.25">
      <c r="A7" s="522" t="s">
        <v>529</v>
      </c>
      <c r="B7" s="523"/>
      <c r="C7" s="523"/>
      <c r="D7" s="523"/>
      <c r="E7" s="523"/>
      <c r="F7" s="523"/>
      <c r="G7" s="523"/>
      <c r="H7" s="523"/>
      <c r="I7" s="67"/>
      <c r="J7" s="67"/>
      <c r="K7" s="67"/>
      <c r="L7" s="67"/>
      <c r="M7" s="67"/>
      <c r="N7" s="68"/>
      <c r="O7" s="39"/>
    </row>
    <row r="8" spans="1:15" ht="15" customHeight="1" x14ac:dyDescent="0.25">
      <c r="A8" s="459" t="s">
        <v>530</v>
      </c>
      <c r="B8" s="460"/>
      <c r="C8" s="460"/>
      <c r="D8" s="460"/>
      <c r="E8" s="460"/>
      <c r="F8" s="460"/>
      <c r="G8" s="460"/>
      <c r="H8" s="460"/>
      <c r="I8" s="69"/>
      <c r="J8" s="69"/>
      <c r="K8" s="69"/>
      <c r="L8" s="69"/>
      <c r="M8" s="69"/>
      <c r="N8" s="72"/>
      <c r="O8" s="39"/>
    </row>
    <row r="9" spans="1:15" ht="15" customHeight="1" x14ac:dyDescent="0.25">
      <c r="A9" s="459" t="s">
        <v>531</v>
      </c>
      <c r="B9" s="460"/>
      <c r="C9" s="460"/>
      <c r="D9" s="460"/>
      <c r="E9" s="460"/>
      <c r="F9" s="460"/>
      <c r="G9" s="460"/>
      <c r="H9" s="69"/>
      <c r="I9" s="69"/>
      <c r="J9" s="69"/>
      <c r="K9" s="69"/>
      <c r="L9" s="69"/>
      <c r="M9" s="69"/>
      <c r="N9" s="72"/>
      <c r="O9" s="39"/>
    </row>
    <row r="10" spans="1:15" x14ac:dyDescent="0.25">
      <c r="A10" s="456" t="s">
        <v>532</v>
      </c>
      <c r="B10" s="453"/>
      <c r="C10" s="453"/>
      <c r="D10" s="453"/>
      <c r="E10" s="453"/>
      <c r="F10" s="71"/>
      <c r="G10" s="69"/>
      <c r="H10" s="69"/>
      <c r="I10" s="69"/>
      <c r="J10" s="69"/>
      <c r="K10" s="69"/>
      <c r="L10" s="69"/>
      <c r="M10" s="69"/>
      <c r="N10" s="72"/>
      <c r="O10" s="39"/>
    </row>
    <row r="11" spans="1:15" x14ac:dyDescent="0.25">
      <c r="A11" s="456" t="s">
        <v>533</v>
      </c>
      <c r="B11" s="453"/>
      <c r="C11" s="453"/>
      <c r="D11" s="453"/>
      <c r="E11" s="453"/>
      <c r="F11" s="71"/>
      <c r="G11" s="69"/>
      <c r="H11" s="69"/>
      <c r="I11" s="69"/>
      <c r="J11" s="69"/>
      <c r="K11" s="69"/>
      <c r="L11" s="69"/>
      <c r="M11" s="69"/>
      <c r="N11" s="72"/>
      <c r="O11" s="39"/>
    </row>
    <row r="12" spans="1:15" x14ac:dyDescent="0.25">
      <c r="A12" s="457" t="s">
        <v>534</v>
      </c>
      <c r="B12" s="458"/>
      <c r="C12" s="458"/>
      <c r="D12" s="458"/>
      <c r="E12" s="458"/>
      <c r="F12" s="11"/>
      <c r="G12" s="12"/>
      <c r="H12" s="12"/>
      <c r="I12" s="12"/>
      <c r="J12" s="105"/>
      <c r="K12" s="105"/>
      <c r="L12" s="105"/>
      <c r="M12" s="105"/>
      <c r="N12" s="90"/>
      <c r="O12" s="39"/>
    </row>
    <row r="13" spans="1:15" x14ac:dyDescent="0.25">
      <c r="A13" s="451" t="s">
        <v>9</v>
      </c>
      <c r="B13" s="451"/>
      <c r="C13" s="451"/>
      <c r="D13" s="73"/>
      <c r="E13" s="74"/>
      <c r="F13" s="74"/>
      <c r="G13" s="74"/>
      <c r="H13" s="74"/>
      <c r="I13" s="74"/>
      <c r="J13" s="74"/>
      <c r="K13" s="74"/>
      <c r="L13" s="74"/>
      <c r="M13" s="74"/>
      <c r="N13" s="74"/>
      <c r="O13" s="39"/>
    </row>
    <row r="14" spans="1:15" x14ac:dyDescent="0.25">
      <c r="A14" s="75" t="s">
        <v>484</v>
      </c>
      <c r="B14" s="76"/>
      <c r="C14" s="77"/>
      <c r="D14" s="77"/>
      <c r="E14" s="77"/>
      <c r="F14" s="77"/>
      <c r="G14" s="77"/>
      <c r="H14" s="77"/>
      <c r="I14" s="77"/>
      <c r="J14" s="77"/>
      <c r="K14" s="77"/>
      <c r="L14" s="77"/>
      <c r="M14" s="77"/>
      <c r="N14" s="78"/>
      <c r="O14" s="39"/>
    </row>
    <row r="15" spans="1:15" x14ac:dyDescent="0.25">
      <c r="A15" s="80" t="s">
        <v>52</v>
      </c>
      <c r="B15" s="79" t="s">
        <v>219</v>
      </c>
      <c r="C15" s="81"/>
      <c r="D15" s="81"/>
      <c r="E15" s="79"/>
      <c r="F15" s="79"/>
      <c r="G15" s="79"/>
      <c r="H15" s="79"/>
      <c r="I15" s="79"/>
      <c r="J15" s="79"/>
      <c r="K15" s="79"/>
      <c r="L15" s="79"/>
      <c r="M15" s="79"/>
      <c r="N15" s="82"/>
      <c r="O15" s="39"/>
    </row>
    <row r="16" spans="1:15" x14ac:dyDescent="0.25">
      <c r="A16" s="83" t="s">
        <v>116</v>
      </c>
      <c r="B16" s="84"/>
      <c r="C16" s="106"/>
      <c r="D16" s="85" t="s">
        <v>220</v>
      </c>
      <c r="E16" s="85"/>
      <c r="F16" s="85"/>
      <c r="G16" s="85"/>
      <c r="H16" s="85"/>
      <c r="I16" s="85"/>
      <c r="J16" s="85"/>
      <c r="K16" s="85"/>
      <c r="L16" s="85"/>
      <c r="M16" s="85"/>
      <c r="N16" s="86"/>
      <c r="O16" s="39"/>
    </row>
    <row r="17" spans="1:18" x14ac:dyDescent="0.25">
      <c r="A17" s="451" t="s">
        <v>13</v>
      </c>
      <c r="B17" s="451"/>
      <c r="C17" s="451"/>
      <c r="D17" s="73"/>
      <c r="E17" s="74"/>
      <c r="F17" s="74"/>
      <c r="G17" s="74"/>
      <c r="H17" s="74"/>
      <c r="I17" s="74"/>
      <c r="J17" s="74"/>
      <c r="K17" s="74"/>
      <c r="L17" s="74"/>
      <c r="M17" s="74"/>
      <c r="N17" s="74"/>
      <c r="O17" s="39"/>
    </row>
    <row r="18" spans="1:18" x14ac:dyDescent="0.25">
      <c r="A18" s="433" t="s">
        <v>14</v>
      </c>
      <c r="B18" s="433" t="s">
        <v>15</v>
      </c>
      <c r="C18" s="433" t="s">
        <v>16</v>
      </c>
      <c r="D18" s="433" t="s">
        <v>17</v>
      </c>
      <c r="E18" s="436" t="s">
        <v>18</v>
      </c>
      <c r="F18" s="437" t="s">
        <v>19</v>
      </c>
      <c r="G18" s="437"/>
      <c r="H18" s="437"/>
      <c r="I18" s="437"/>
      <c r="J18" s="437"/>
      <c r="K18" s="438"/>
      <c r="L18" s="439" t="s">
        <v>20</v>
      </c>
      <c r="M18" s="440"/>
      <c r="N18" s="441"/>
      <c r="O18" s="39"/>
    </row>
    <row r="19" spans="1:18" x14ac:dyDescent="0.25">
      <c r="A19" s="434"/>
      <c r="B19" s="434"/>
      <c r="C19" s="434"/>
      <c r="D19" s="434"/>
      <c r="E19" s="436"/>
      <c r="F19" s="445" t="s">
        <v>21</v>
      </c>
      <c r="G19" s="446"/>
      <c r="H19" s="445" t="s">
        <v>22</v>
      </c>
      <c r="I19" s="446"/>
      <c r="J19" s="445" t="s">
        <v>23</v>
      </c>
      <c r="K19" s="449"/>
      <c r="L19" s="442"/>
      <c r="M19" s="443"/>
      <c r="N19" s="444"/>
      <c r="O19" s="39"/>
    </row>
    <row r="20" spans="1:18" x14ac:dyDescent="0.25">
      <c r="A20" s="434"/>
      <c r="B20" s="434"/>
      <c r="C20" s="434"/>
      <c r="D20" s="434"/>
      <c r="E20" s="436"/>
      <c r="F20" s="447"/>
      <c r="G20" s="448"/>
      <c r="H20" s="447"/>
      <c r="I20" s="448"/>
      <c r="J20" s="447"/>
      <c r="K20" s="450"/>
      <c r="L20" s="437" t="s">
        <v>24</v>
      </c>
      <c r="M20" s="437" t="s">
        <v>25</v>
      </c>
      <c r="N20" s="437"/>
      <c r="O20" s="39"/>
    </row>
    <row r="21" spans="1:18" ht="51" x14ac:dyDescent="0.25">
      <c r="A21" s="435"/>
      <c r="B21" s="435"/>
      <c r="C21" s="435"/>
      <c r="D21" s="435"/>
      <c r="E21" s="436"/>
      <c r="F21" s="87" t="s">
        <v>26</v>
      </c>
      <c r="G21" s="88" t="s">
        <v>27</v>
      </c>
      <c r="H21" s="87" t="s">
        <v>26</v>
      </c>
      <c r="I21" s="88" t="s">
        <v>27</v>
      </c>
      <c r="J21" s="87" t="s">
        <v>26</v>
      </c>
      <c r="K21" s="89" t="s">
        <v>27</v>
      </c>
      <c r="L21" s="437"/>
      <c r="M21" s="87" t="s">
        <v>28</v>
      </c>
      <c r="N21" s="87" t="s">
        <v>23</v>
      </c>
      <c r="O21" s="39"/>
    </row>
    <row r="22" spans="1:18" ht="76.5" x14ac:dyDescent="0.25">
      <c r="A22" s="118" t="s">
        <v>221</v>
      </c>
      <c r="B22" s="118" t="s">
        <v>34</v>
      </c>
      <c r="C22" s="147" t="s">
        <v>222</v>
      </c>
      <c r="D22" s="147" t="s">
        <v>223</v>
      </c>
      <c r="E22" s="147" t="s">
        <v>224</v>
      </c>
      <c r="F22" s="119">
        <v>2017</v>
      </c>
      <c r="G22" s="122">
        <v>1</v>
      </c>
      <c r="H22" s="148" t="s">
        <v>225</v>
      </c>
      <c r="I22" s="122">
        <v>99</v>
      </c>
      <c r="J22" s="119" t="s">
        <v>34</v>
      </c>
      <c r="K22" s="123">
        <v>0</v>
      </c>
      <c r="L22" s="122">
        <v>0</v>
      </c>
      <c r="M22" s="122">
        <v>169</v>
      </c>
      <c r="N22" s="122">
        <v>0</v>
      </c>
      <c r="O22" s="39"/>
    </row>
    <row r="23" spans="1:18" ht="76.5" x14ac:dyDescent="0.25">
      <c r="A23" s="118" t="s">
        <v>221</v>
      </c>
      <c r="B23" s="118" t="s">
        <v>34</v>
      </c>
      <c r="C23" s="118" t="s">
        <v>226</v>
      </c>
      <c r="D23" s="147" t="s">
        <v>223</v>
      </c>
      <c r="E23" s="147" t="s">
        <v>227</v>
      </c>
      <c r="F23" s="119" t="s">
        <v>34</v>
      </c>
      <c r="G23" s="122">
        <v>0</v>
      </c>
      <c r="H23" s="148" t="s">
        <v>228</v>
      </c>
      <c r="I23" s="122">
        <v>19</v>
      </c>
      <c r="J23" s="119" t="s">
        <v>34</v>
      </c>
      <c r="K23" s="123">
        <v>0</v>
      </c>
      <c r="L23" s="122">
        <v>0</v>
      </c>
      <c r="M23" s="122">
        <v>0</v>
      </c>
      <c r="N23" s="122">
        <v>0</v>
      </c>
      <c r="O23" s="39"/>
    </row>
    <row r="24" spans="1:18" x14ac:dyDescent="0.25">
      <c r="A24" s="41"/>
      <c r="B24" s="41"/>
      <c r="C24" s="92"/>
      <c r="D24" s="92"/>
      <c r="E24" s="93" t="s">
        <v>42</v>
      </c>
      <c r="F24" s="74"/>
      <c r="G24" s="91">
        <v>1</v>
      </c>
      <c r="H24" s="74"/>
      <c r="I24" s="91">
        <v>118</v>
      </c>
      <c r="J24" s="74"/>
      <c r="K24" s="91">
        <v>0</v>
      </c>
      <c r="L24" s="91">
        <v>0</v>
      </c>
      <c r="M24" s="91">
        <v>169</v>
      </c>
      <c r="N24" s="91">
        <v>0</v>
      </c>
      <c r="O24" s="39"/>
    </row>
    <row r="25" spans="1:18" x14ac:dyDescent="0.25">
      <c r="A25" s="41"/>
      <c r="B25" s="41"/>
      <c r="C25" s="92"/>
      <c r="D25" s="92"/>
      <c r="E25" s="93"/>
      <c r="F25" s="74"/>
      <c r="G25" s="74"/>
      <c r="H25" s="74"/>
      <c r="I25" s="74"/>
      <c r="J25" s="74"/>
      <c r="K25" s="74"/>
      <c r="L25" s="74"/>
      <c r="M25" s="74"/>
      <c r="N25" s="74"/>
      <c r="O25" s="39"/>
    </row>
    <row r="26" spans="1:18" x14ac:dyDescent="0.25">
      <c r="A26" s="41"/>
      <c r="B26" s="41"/>
      <c r="C26" s="92"/>
      <c r="D26" s="92"/>
      <c r="E26" s="93" t="s">
        <v>43</v>
      </c>
      <c r="F26" s="74"/>
      <c r="G26" s="431">
        <v>288</v>
      </c>
      <c r="H26" s="432"/>
      <c r="I26" s="74"/>
      <c r="J26" s="74"/>
      <c r="K26" s="74"/>
      <c r="L26" s="74"/>
      <c r="M26" s="74"/>
      <c r="N26" s="74"/>
      <c r="O26" s="39"/>
    </row>
    <row r="27" spans="1:18" x14ac:dyDescent="0.25">
      <c r="A27" s="41"/>
      <c r="B27" s="41"/>
      <c r="C27" s="92"/>
      <c r="D27" s="92"/>
      <c r="E27" s="93"/>
      <c r="F27" s="74"/>
      <c r="G27" s="74"/>
      <c r="H27" s="74"/>
      <c r="I27" s="74"/>
      <c r="J27" s="74"/>
      <c r="K27" s="74"/>
      <c r="L27" s="74"/>
      <c r="M27" s="74"/>
      <c r="N27" s="74"/>
      <c r="O27" s="39"/>
    </row>
    <row r="28" spans="1:18" x14ac:dyDescent="0.25">
      <c r="A28" s="74"/>
      <c r="B28" s="74"/>
      <c r="C28" s="74"/>
      <c r="D28" s="74"/>
      <c r="E28" s="93" t="s">
        <v>44</v>
      </c>
      <c r="F28" s="74"/>
      <c r="G28" s="486">
        <v>119</v>
      </c>
      <c r="H28" s="486"/>
      <c r="I28" s="74"/>
      <c r="J28" s="74"/>
      <c r="K28" s="74"/>
      <c r="L28" s="74"/>
      <c r="M28" s="74"/>
      <c r="N28" s="74"/>
      <c r="O28" s="39"/>
    </row>
    <row r="29" spans="1:18" x14ac:dyDescent="0.25">
      <c r="A29" s="524"/>
      <c r="B29" s="524"/>
      <c r="C29" s="524"/>
      <c r="D29" s="524"/>
      <c r="E29" s="524"/>
      <c r="F29" s="524"/>
      <c r="G29" s="524"/>
      <c r="H29" s="524"/>
      <c r="I29" s="524"/>
      <c r="J29" s="524"/>
      <c r="K29" s="524"/>
      <c r="L29" s="64"/>
      <c r="M29" s="64"/>
      <c r="N29" s="64"/>
      <c r="O29" s="64"/>
    </row>
    <row r="30" spans="1:18" x14ac:dyDescent="0.25">
      <c r="A30" s="451" t="s">
        <v>9</v>
      </c>
      <c r="B30" s="451"/>
      <c r="C30" s="451"/>
      <c r="D30" s="64"/>
      <c r="E30" s="64"/>
      <c r="F30" s="64"/>
      <c r="G30" s="64"/>
      <c r="H30" s="64"/>
      <c r="I30" s="64"/>
      <c r="J30" s="64"/>
      <c r="K30" s="64"/>
      <c r="L30" s="64"/>
      <c r="M30" s="64"/>
      <c r="N30" s="64"/>
      <c r="O30" s="64"/>
      <c r="P30" s="64"/>
      <c r="Q30" s="64"/>
      <c r="R30" s="64"/>
    </row>
    <row r="31" spans="1:18" x14ac:dyDescent="0.25">
      <c r="A31" s="75" t="s">
        <v>484</v>
      </c>
      <c r="B31" s="76"/>
      <c r="C31" s="77"/>
      <c r="D31" s="77"/>
      <c r="E31" s="77"/>
      <c r="F31" s="77"/>
      <c r="G31" s="77"/>
      <c r="H31" s="77"/>
      <c r="I31" s="77"/>
      <c r="J31" s="77"/>
      <c r="K31" s="77"/>
      <c r="L31" s="77"/>
      <c r="M31" s="77"/>
      <c r="N31" s="78"/>
      <c r="O31" s="39"/>
    </row>
    <row r="32" spans="1:18" x14ac:dyDescent="0.25">
      <c r="A32" s="80" t="s">
        <v>52</v>
      </c>
      <c r="B32" s="79" t="s">
        <v>229</v>
      </c>
      <c r="C32" s="81"/>
      <c r="D32" s="81"/>
      <c r="E32" s="79"/>
      <c r="F32" s="79"/>
      <c r="G32" s="79"/>
      <c r="H32" s="79"/>
      <c r="I32" s="79"/>
      <c r="J32" s="79"/>
      <c r="K32" s="79"/>
      <c r="L32" s="79"/>
      <c r="M32" s="79"/>
      <c r="N32" s="82"/>
      <c r="O32" s="39"/>
    </row>
    <row r="33" spans="1:18" x14ac:dyDescent="0.25">
      <c r="A33" s="83" t="s">
        <v>116</v>
      </c>
      <c r="B33" s="84"/>
      <c r="C33" s="84"/>
      <c r="D33" s="85" t="s">
        <v>57</v>
      </c>
      <c r="E33" s="85"/>
      <c r="F33" s="85"/>
      <c r="G33" s="85"/>
      <c r="H33" s="85"/>
      <c r="I33" s="85"/>
      <c r="J33" s="85"/>
      <c r="K33" s="85"/>
      <c r="L33" s="85"/>
      <c r="M33" s="85"/>
      <c r="N33" s="86"/>
      <c r="O33" s="39"/>
    </row>
    <row r="34" spans="1:18" x14ac:dyDescent="0.25">
      <c r="A34" s="451" t="s">
        <v>13</v>
      </c>
      <c r="B34" s="451"/>
      <c r="C34" s="451"/>
      <c r="D34" s="73"/>
      <c r="E34" s="74"/>
      <c r="F34" s="74"/>
      <c r="G34" s="74"/>
      <c r="H34" s="74"/>
      <c r="I34" s="74"/>
      <c r="J34" s="74"/>
      <c r="K34" s="74"/>
      <c r="L34" s="74"/>
      <c r="M34" s="74"/>
      <c r="N34" s="74"/>
      <c r="O34" s="39"/>
    </row>
    <row r="35" spans="1:18" x14ac:dyDescent="0.25">
      <c r="A35" s="433" t="s">
        <v>14</v>
      </c>
      <c r="B35" s="433" t="s">
        <v>15</v>
      </c>
      <c r="C35" s="433" t="s">
        <v>16</v>
      </c>
      <c r="D35" s="433" t="s">
        <v>17</v>
      </c>
      <c r="E35" s="436" t="s">
        <v>18</v>
      </c>
      <c r="F35" s="437" t="s">
        <v>19</v>
      </c>
      <c r="G35" s="437"/>
      <c r="H35" s="437"/>
      <c r="I35" s="437"/>
      <c r="J35" s="437"/>
      <c r="K35" s="438"/>
      <c r="L35" s="439" t="s">
        <v>20</v>
      </c>
      <c r="M35" s="440"/>
      <c r="N35" s="441"/>
      <c r="O35" s="39"/>
    </row>
    <row r="36" spans="1:18" x14ac:dyDescent="0.25">
      <c r="A36" s="434"/>
      <c r="B36" s="434"/>
      <c r="C36" s="434"/>
      <c r="D36" s="434"/>
      <c r="E36" s="436"/>
      <c r="F36" s="445" t="s">
        <v>21</v>
      </c>
      <c r="G36" s="446"/>
      <c r="H36" s="445" t="s">
        <v>22</v>
      </c>
      <c r="I36" s="446"/>
      <c r="J36" s="445" t="s">
        <v>23</v>
      </c>
      <c r="K36" s="449"/>
      <c r="L36" s="442"/>
      <c r="M36" s="443"/>
      <c r="N36" s="444"/>
      <c r="O36" s="39"/>
    </row>
    <row r="37" spans="1:18" x14ac:dyDescent="0.25">
      <c r="A37" s="434"/>
      <c r="B37" s="434"/>
      <c r="C37" s="434"/>
      <c r="D37" s="434"/>
      <c r="E37" s="436"/>
      <c r="F37" s="447"/>
      <c r="G37" s="448"/>
      <c r="H37" s="447"/>
      <c r="I37" s="448"/>
      <c r="J37" s="447"/>
      <c r="K37" s="450"/>
      <c r="L37" s="437" t="s">
        <v>24</v>
      </c>
      <c r="M37" s="437" t="s">
        <v>25</v>
      </c>
      <c r="N37" s="437"/>
      <c r="O37" s="39"/>
    </row>
    <row r="38" spans="1:18" ht="51" x14ac:dyDescent="0.25">
      <c r="A38" s="435"/>
      <c r="B38" s="435"/>
      <c r="C38" s="435"/>
      <c r="D38" s="435"/>
      <c r="E38" s="436"/>
      <c r="F38" s="87" t="s">
        <v>26</v>
      </c>
      <c r="G38" s="88" t="s">
        <v>27</v>
      </c>
      <c r="H38" s="87" t="s">
        <v>26</v>
      </c>
      <c r="I38" s="88" t="s">
        <v>27</v>
      </c>
      <c r="J38" s="87" t="s">
        <v>26</v>
      </c>
      <c r="K38" s="89" t="s">
        <v>27</v>
      </c>
      <c r="L38" s="437"/>
      <c r="M38" s="87" t="s">
        <v>28</v>
      </c>
      <c r="N38" s="87" t="s">
        <v>23</v>
      </c>
      <c r="O38" s="39"/>
    </row>
    <row r="39" spans="1:18" ht="51" x14ac:dyDescent="0.25">
      <c r="A39" s="117" t="s">
        <v>221</v>
      </c>
      <c r="B39" s="118" t="s">
        <v>86</v>
      </c>
      <c r="C39" s="147" t="s">
        <v>230</v>
      </c>
      <c r="D39" s="118" t="s">
        <v>194</v>
      </c>
      <c r="E39" s="147" t="s">
        <v>231</v>
      </c>
      <c r="F39" s="148" t="s">
        <v>72</v>
      </c>
      <c r="G39" s="122">
        <v>3</v>
      </c>
      <c r="H39" s="148" t="s">
        <v>232</v>
      </c>
      <c r="I39" s="122">
        <v>10</v>
      </c>
      <c r="J39" s="119" t="s">
        <v>34</v>
      </c>
      <c r="K39" s="123">
        <v>0</v>
      </c>
      <c r="L39" s="122">
        <v>10</v>
      </c>
      <c r="M39" s="122">
        <v>0</v>
      </c>
      <c r="N39" s="122">
        <v>0</v>
      </c>
      <c r="O39" s="39"/>
    </row>
    <row r="40" spans="1:18" ht="38.25" x14ac:dyDescent="0.25">
      <c r="A40" s="117" t="s">
        <v>34</v>
      </c>
      <c r="B40" s="118" t="s">
        <v>48</v>
      </c>
      <c r="C40" s="118" t="s">
        <v>34</v>
      </c>
      <c r="D40" s="118" t="s">
        <v>123</v>
      </c>
      <c r="E40" s="147" t="s">
        <v>233</v>
      </c>
      <c r="F40" s="148" t="s">
        <v>72</v>
      </c>
      <c r="G40" s="122">
        <v>0</v>
      </c>
      <c r="H40" s="148" t="s">
        <v>232</v>
      </c>
      <c r="I40" s="122">
        <v>2</v>
      </c>
      <c r="J40" s="119" t="s">
        <v>34</v>
      </c>
      <c r="K40" s="123">
        <v>0</v>
      </c>
      <c r="L40" s="122">
        <v>2</v>
      </c>
      <c r="M40" s="122">
        <v>0</v>
      </c>
      <c r="N40" s="122">
        <v>0</v>
      </c>
      <c r="O40" s="39"/>
    </row>
    <row r="41" spans="1:18" x14ac:dyDescent="0.25">
      <c r="A41" s="41"/>
      <c r="B41" s="41"/>
      <c r="C41" s="92"/>
      <c r="D41" s="92"/>
      <c r="E41" s="93" t="s">
        <v>42</v>
      </c>
      <c r="F41" s="74"/>
      <c r="G41" s="91">
        <v>3</v>
      </c>
      <c r="H41" s="74"/>
      <c r="I41" s="91">
        <v>12</v>
      </c>
      <c r="J41" s="74"/>
      <c r="K41" s="91">
        <v>0</v>
      </c>
      <c r="L41" s="91">
        <v>12</v>
      </c>
      <c r="M41" s="91">
        <v>0</v>
      </c>
      <c r="N41" s="91">
        <v>0</v>
      </c>
      <c r="O41" s="39"/>
    </row>
    <row r="42" spans="1:18" x14ac:dyDescent="0.25">
      <c r="A42" s="41"/>
      <c r="B42" s="41"/>
      <c r="C42" s="92"/>
      <c r="D42" s="92"/>
      <c r="E42" s="93"/>
      <c r="F42" s="74"/>
      <c r="G42" s="74"/>
      <c r="H42" s="74"/>
      <c r="I42" s="74"/>
      <c r="J42" s="74"/>
      <c r="K42" s="74"/>
      <c r="L42" s="74"/>
      <c r="M42" s="74"/>
      <c r="N42" s="74"/>
      <c r="O42" s="39"/>
    </row>
    <row r="43" spans="1:18" x14ac:dyDescent="0.25">
      <c r="A43" s="41"/>
      <c r="B43" s="41"/>
      <c r="C43" s="92"/>
      <c r="D43" s="92"/>
      <c r="E43" s="93" t="s">
        <v>43</v>
      </c>
      <c r="F43" s="74"/>
      <c r="G43" s="431">
        <v>15</v>
      </c>
      <c r="H43" s="432"/>
      <c r="I43" s="74"/>
      <c r="J43" s="74"/>
      <c r="K43" s="74"/>
      <c r="L43" s="74"/>
      <c r="M43" s="74"/>
      <c r="N43" s="74"/>
      <c r="O43" s="39"/>
    </row>
    <row r="44" spans="1:18" x14ac:dyDescent="0.25">
      <c r="A44" s="41"/>
      <c r="B44" s="41"/>
      <c r="C44" s="92"/>
      <c r="D44" s="92"/>
      <c r="E44" s="93"/>
      <c r="F44" s="74"/>
      <c r="G44" s="74"/>
      <c r="H44" s="74"/>
      <c r="I44" s="74"/>
      <c r="J44" s="74"/>
      <c r="K44" s="74"/>
      <c r="L44" s="74"/>
      <c r="M44" s="74"/>
      <c r="N44" s="74"/>
      <c r="O44" s="39"/>
    </row>
    <row r="45" spans="1:18" x14ac:dyDescent="0.25">
      <c r="A45" s="74"/>
      <c r="B45" s="74"/>
      <c r="C45" s="74"/>
      <c r="D45" s="74"/>
      <c r="E45" s="93" t="s">
        <v>44</v>
      </c>
      <c r="F45" s="74"/>
      <c r="G45" s="486">
        <v>15</v>
      </c>
      <c r="H45" s="486"/>
      <c r="I45" s="74"/>
      <c r="J45" s="74"/>
      <c r="K45" s="74"/>
      <c r="L45" s="74"/>
      <c r="M45" s="74"/>
      <c r="N45" s="74"/>
      <c r="O45" s="39"/>
    </row>
    <row r="46" spans="1:18" x14ac:dyDescent="0.25">
      <c r="A46" s="64"/>
      <c r="B46" s="64"/>
      <c r="C46" s="64"/>
      <c r="D46" s="64"/>
      <c r="E46" s="64"/>
      <c r="F46" s="64"/>
      <c r="G46" s="64"/>
      <c r="H46" s="64"/>
      <c r="I46" s="64"/>
      <c r="J46" s="64"/>
      <c r="K46" s="64"/>
      <c r="L46" s="64"/>
      <c r="M46" s="64"/>
      <c r="N46" s="64"/>
      <c r="O46" s="64"/>
    </row>
    <row r="47" spans="1:18" x14ac:dyDescent="0.25">
      <c r="A47" s="451" t="s">
        <v>9</v>
      </c>
      <c r="B47" s="451"/>
      <c r="C47" s="451"/>
      <c r="D47" s="64"/>
      <c r="E47" s="64"/>
      <c r="F47" s="64"/>
      <c r="G47" s="64"/>
      <c r="H47" s="64"/>
      <c r="I47" s="64"/>
      <c r="J47" s="64"/>
      <c r="K47" s="64"/>
      <c r="L47" s="64"/>
      <c r="M47" s="64"/>
      <c r="N47" s="64"/>
      <c r="O47" s="64"/>
      <c r="P47" s="64"/>
      <c r="Q47" s="64"/>
      <c r="R47" s="64"/>
    </row>
    <row r="48" spans="1:18" x14ac:dyDescent="0.25">
      <c r="A48" s="75" t="s">
        <v>484</v>
      </c>
      <c r="B48" s="76"/>
      <c r="C48" s="77"/>
      <c r="D48" s="77"/>
      <c r="E48" s="77"/>
      <c r="F48" s="77"/>
      <c r="G48" s="77"/>
      <c r="H48" s="77"/>
      <c r="I48" s="77"/>
      <c r="J48" s="77"/>
      <c r="K48" s="77"/>
      <c r="L48" s="77"/>
      <c r="M48" s="77"/>
      <c r="N48" s="78"/>
      <c r="O48" s="64"/>
    </row>
    <row r="49" spans="1:15" x14ac:dyDescent="0.25">
      <c r="A49" s="80" t="s">
        <v>52</v>
      </c>
      <c r="B49" s="79" t="s">
        <v>234</v>
      </c>
      <c r="C49" s="81"/>
      <c r="D49" s="81"/>
      <c r="E49" s="79"/>
      <c r="F49" s="79"/>
      <c r="G49" s="79"/>
      <c r="H49" s="79"/>
      <c r="I49" s="79"/>
      <c r="J49" s="79"/>
      <c r="K49" s="79"/>
      <c r="L49" s="79"/>
      <c r="M49" s="79"/>
      <c r="N49" s="82"/>
      <c r="O49" s="64"/>
    </row>
    <row r="50" spans="1:15" x14ac:dyDescent="0.25">
      <c r="A50" s="83" t="s">
        <v>116</v>
      </c>
      <c r="B50" s="84"/>
      <c r="C50" s="84"/>
      <c r="D50" s="85" t="s">
        <v>235</v>
      </c>
      <c r="E50" s="85"/>
      <c r="F50" s="85"/>
      <c r="G50" s="85"/>
      <c r="H50" s="85"/>
      <c r="I50" s="85"/>
      <c r="J50" s="85"/>
      <c r="K50" s="85"/>
      <c r="L50" s="85"/>
      <c r="M50" s="85"/>
      <c r="N50" s="86"/>
      <c r="O50" s="64"/>
    </row>
    <row r="51" spans="1:15" x14ac:dyDescent="0.25">
      <c r="A51" s="451" t="s">
        <v>13</v>
      </c>
      <c r="B51" s="451"/>
      <c r="C51" s="451"/>
      <c r="D51" s="73"/>
      <c r="E51" s="74"/>
      <c r="F51" s="74"/>
      <c r="G51" s="74"/>
      <c r="H51" s="74"/>
      <c r="I51" s="74"/>
      <c r="J51" s="74"/>
      <c r="K51" s="74"/>
      <c r="L51" s="74"/>
      <c r="M51" s="74"/>
      <c r="N51" s="74"/>
      <c r="O51" s="64"/>
    </row>
    <row r="52" spans="1:15" x14ac:dyDescent="0.25">
      <c r="A52" s="433" t="s">
        <v>14</v>
      </c>
      <c r="B52" s="433" t="s">
        <v>15</v>
      </c>
      <c r="C52" s="433" t="s">
        <v>16</v>
      </c>
      <c r="D52" s="433" t="s">
        <v>17</v>
      </c>
      <c r="E52" s="436" t="s">
        <v>18</v>
      </c>
      <c r="F52" s="437" t="s">
        <v>19</v>
      </c>
      <c r="G52" s="437"/>
      <c r="H52" s="437"/>
      <c r="I52" s="437"/>
      <c r="J52" s="437"/>
      <c r="K52" s="438"/>
      <c r="L52" s="439" t="s">
        <v>20</v>
      </c>
      <c r="M52" s="440"/>
      <c r="N52" s="441"/>
      <c r="O52" s="64"/>
    </row>
    <row r="53" spans="1:15" x14ac:dyDescent="0.25">
      <c r="A53" s="434"/>
      <c r="B53" s="434"/>
      <c r="C53" s="434"/>
      <c r="D53" s="434"/>
      <c r="E53" s="436"/>
      <c r="F53" s="445" t="s">
        <v>21</v>
      </c>
      <c r="G53" s="446"/>
      <c r="H53" s="445" t="s">
        <v>22</v>
      </c>
      <c r="I53" s="446"/>
      <c r="J53" s="445" t="s">
        <v>23</v>
      </c>
      <c r="K53" s="449"/>
      <c r="L53" s="442"/>
      <c r="M53" s="443"/>
      <c r="N53" s="444"/>
      <c r="O53" s="64"/>
    </row>
    <row r="54" spans="1:15" x14ac:dyDescent="0.25">
      <c r="A54" s="434"/>
      <c r="B54" s="434"/>
      <c r="C54" s="434"/>
      <c r="D54" s="434"/>
      <c r="E54" s="436"/>
      <c r="F54" s="447"/>
      <c r="G54" s="448"/>
      <c r="H54" s="447"/>
      <c r="I54" s="448"/>
      <c r="J54" s="447"/>
      <c r="K54" s="450"/>
      <c r="L54" s="437" t="s">
        <v>24</v>
      </c>
      <c r="M54" s="437" t="s">
        <v>25</v>
      </c>
      <c r="N54" s="437"/>
      <c r="O54" s="64"/>
    </row>
    <row r="55" spans="1:15" ht="51" x14ac:dyDescent="0.25">
      <c r="A55" s="435"/>
      <c r="B55" s="435"/>
      <c r="C55" s="435"/>
      <c r="D55" s="435"/>
      <c r="E55" s="436"/>
      <c r="F55" s="87" t="s">
        <v>26</v>
      </c>
      <c r="G55" s="88" t="s">
        <v>27</v>
      </c>
      <c r="H55" s="87" t="s">
        <v>26</v>
      </c>
      <c r="I55" s="88" t="s">
        <v>27</v>
      </c>
      <c r="J55" s="87" t="s">
        <v>26</v>
      </c>
      <c r="K55" s="89" t="s">
        <v>27</v>
      </c>
      <c r="L55" s="437"/>
      <c r="M55" s="87" t="s">
        <v>28</v>
      </c>
      <c r="N55" s="87" t="s">
        <v>23</v>
      </c>
      <c r="O55" s="64"/>
    </row>
    <row r="56" spans="1:15" ht="51" x14ac:dyDescent="0.25">
      <c r="A56" s="117" t="s">
        <v>34</v>
      </c>
      <c r="B56" s="118" t="s">
        <v>54</v>
      </c>
      <c r="C56" s="118" t="s">
        <v>34</v>
      </c>
      <c r="D56" s="118" t="s">
        <v>120</v>
      </c>
      <c r="E56" s="147" t="s">
        <v>236</v>
      </c>
      <c r="F56" s="119" t="s">
        <v>34</v>
      </c>
      <c r="G56" s="122">
        <v>0</v>
      </c>
      <c r="H56" s="119" t="s">
        <v>235</v>
      </c>
      <c r="I56" s="122">
        <v>19</v>
      </c>
      <c r="J56" s="119" t="s">
        <v>34</v>
      </c>
      <c r="K56" s="123">
        <v>0</v>
      </c>
      <c r="L56" s="122">
        <v>19</v>
      </c>
      <c r="M56" s="122">
        <v>0</v>
      </c>
      <c r="N56" s="122">
        <v>0</v>
      </c>
      <c r="O56" s="64"/>
    </row>
    <row r="57" spans="1:15" x14ac:dyDescent="0.25">
      <c r="A57" s="41"/>
      <c r="B57" s="41"/>
      <c r="C57" s="92"/>
      <c r="D57" s="92"/>
      <c r="E57" s="93" t="s">
        <v>42</v>
      </c>
      <c r="F57" s="74"/>
      <c r="G57" s="91">
        <v>0</v>
      </c>
      <c r="H57" s="74"/>
      <c r="I57" s="91">
        <v>19</v>
      </c>
      <c r="J57" s="74"/>
      <c r="K57" s="91">
        <v>0</v>
      </c>
      <c r="L57" s="91">
        <v>19</v>
      </c>
      <c r="M57" s="91">
        <v>0</v>
      </c>
      <c r="N57" s="91">
        <v>0</v>
      </c>
      <c r="O57" s="64"/>
    </row>
    <row r="58" spans="1:15" x14ac:dyDescent="0.25">
      <c r="A58" s="41"/>
      <c r="B58" s="41"/>
      <c r="C58" s="92"/>
      <c r="D58" s="92"/>
      <c r="E58" s="93"/>
      <c r="F58" s="74"/>
      <c r="G58" s="74"/>
      <c r="H58" s="74"/>
      <c r="I58" s="74"/>
      <c r="J58" s="74"/>
      <c r="K58" s="74"/>
      <c r="L58" s="74"/>
      <c r="M58" s="74"/>
      <c r="N58" s="74"/>
      <c r="O58" s="64"/>
    </row>
    <row r="59" spans="1:15" x14ac:dyDescent="0.25">
      <c r="A59" s="41"/>
      <c r="B59" s="41"/>
      <c r="C59" s="92"/>
      <c r="D59" s="92"/>
      <c r="E59" s="93" t="s">
        <v>43</v>
      </c>
      <c r="F59" s="74"/>
      <c r="G59" s="431">
        <v>19</v>
      </c>
      <c r="H59" s="432"/>
      <c r="I59" s="74"/>
      <c r="J59" s="74"/>
      <c r="K59" s="74"/>
      <c r="L59" s="74"/>
      <c r="M59" s="74"/>
      <c r="N59" s="74"/>
      <c r="O59" s="64"/>
    </row>
    <row r="60" spans="1:15" x14ac:dyDescent="0.25">
      <c r="A60" s="41"/>
      <c r="B60" s="41"/>
      <c r="C60" s="92"/>
      <c r="D60" s="92"/>
      <c r="E60" s="93"/>
      <c r="F60" s="74"/>
      <c r="G60" s="74"/>
      <c r="H60" s="74"/>
      <c r="I60" s="74"/>
      <c r="J60" s="74"/>
      <c r="K60" s="74"/>
      <c r="L60" s="74"/>
      <c r="M60" s="74"/>
      <c r="N60" s="74"/>
      <c r="O60" s="64"/>
    </row>
    <row r="61" spans="1:15" x14ac:dyDescent="0.25">
      <c r="A61" s="74"/>
      <c r="B61" s="74"/>
      <c r="C61" s="74"/>
      <c r="D61" s="74"/>
      <c r="E61" s="93" t="s">
        <v>44</v>
      </c>
      <c r="F61" s="74"/>
      <c r="G61" s="486">
        <v>19</v>
      </c>
      <c r="H61" s="486"/>
      <c r="I61" s="74"/>
      <c r="J61" s="74"/>
      <c r="K61" s="74"/>
      <c r="L61" s="74"/>
      <c r="M61" s="74"/>
      <c r="N61" s="74"/>
      <c r="O61" s="64"/>
    </row>
    <row r="62" spans="1:15" x14ac:dyDescent="0.25">
      <c r="A62" s="64"/>
      <c r="B62" s="64"/>
      <c r="C62" s="64"/>
      <c r="D62" s="64"/>
      <c r="E62" s="64"/>
      <c r="F62" s="64"/>
      <c r="G62" s="64"/>
      <c r="H62" s="64"/>
      <c r="I62" s="64"/>
      <c r="J62" s="64"/>
      <c r="K62" s="64"/>
      <c r="L62" s="64"/>
      <c r="M62" s="64"/>
      <c r="N62" s="64"/>
      <c r="O62" s="64"/>
    </row>
    <row r="63" spans="1:15" x14ac:dyDescent="0.25">
      <c r="A63" s="64"/>
      <c r="B63" s="64"/>
      <c r="C63" s="64"/>
      <c r="D63" s="64"/>
      <c r="E63" s="64"/>
      <c r="F63" s="64"/>
      <c r="G63" s="64"/>
      <c r="H63" s="64"/>
      <c r="I63" s="64"/>
      <c r="J63" s="64"/>
      <c r="K63" s="64"/>
      <c r="L63" s="64"/>
      <c r="M63" s="64"/>
      <c r="N63" s="64"/>
      <c r="O63" s="64"/>
    </row>
  </sheetData>
  <mergeCells count="59">
    <mergeCell ref="G59:H59"/>
    <mergeCell ref="G61:H61"/>
    <mergeCell ref="L52:N53"/>
    <mergeCell ref="F53:G54"/>
    <mergeCell ref="H53:I54"/>
    <mergeCell ref="J53:K54"/>
    <mergeCell ref="L54:L55"/>
    <mergeCell ref="M54:N54"/>
    <mergeCell ref="G43:H43"/>
    <mergeCell ref="G45:H45"/>
    <mergeCell ref="A51:C51"/>
    <mergeCell ref="A52:A55"/>
    <mergeCell ref="B52:B55"/>
    <mergeCell ref="C52:C55"/>
    <mergeCell ref="D52:D55"/>
    <mergeCell ref="E52:E55"/>
    <mergeCell ref="F52:K52"/>
    <mergeCell ref="A47:C47"/>
    <mergeCell ref="L35:N36"/>
    <mergeCell ref="F36:G37"/>
    <mergeCell ref="H36:I37"/>
    <mergeCell ref="J36:K37"/>
    <mergeCell ref="L37:L38"/>
    <mergeCell ref="M37:N37"/>
    <mergeCell ref="G26:H26"/>
    <mergeCell ref="G28:H28"/>
    <mergeCell ref="A29:K29"/>
    <mergeCell ref="A34:C34"/>
    <mergeCell ref="A35:A38"/>
    <mergeCell ref="B35:B38"/>
    <mergeCell ref="C35:C38"/>
    <mergeCell ref="D35:D38"/>
    <mergeCell ref="E35:E38"/>
    <mergeCell ref="F35:K35"/>
    <mergeCell ref="A30:C30"/>
    <mergeCell ref="L18:N19"/>
    <mergeCell ref="F19:G20"/>
    <mergeCell ref="H19:I20"/>
    <mergeCell ref="J19:K20"/>
    <mergeCell ref="L20:L21"/>
    <mergeCell ref="M20:N20"/>
    <mergeCell ref="F18:K18"/>
    <mergeCell ref="A18:A21"/>
    <mergeCell ref="B18:B21"/>
    <mergeCell ref="C18:C21"/>
    <mergeCell ref="D18:D21"/>
    <mergeCell ref="E18:E21"/>
    <mergeCell ref="A17:C17"/>
    <mergeCell ref="A2:N2"/>
    <mergeCell ref="A3:N3"/>
    <mergeCell ref="A4:N4"/>
    <mergeCell ref="A6:C6"/>
    <mergeCell ref="A10:E10"/>
    <mergeCell ref="A11:E11"/>
    <mergeCell ref="A12:E12"/>
    <mergeCell ref="A13:C13"/>
    <mergeCell ref="A9:G9"/>
    <mergeCell ref="A7:H7"/>
    <mergeCell ref="A8:H8"/>
  </mergeCells>
  <pageMargins left="0.70866141732283472" right="0.70866141732283472" top="0.74803149606299213" bottom="0.74803149606299213" header="0.31496062992125984" footer="0.31496062992125984"/>
  <pageSetup scale="59" fitToHeight="0" orientation="landscape" r:id="rId1"/>
  <rowBreaks count="2" manualBreakCount="2">
    <brk id="29" max="16383" man="1"/>
    <brk id="46"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4CD23-F804-462C-BFDD-E29666E9A8C3}">
  <sheetPr>
    <pageSetUpPr fitToPage="1"/>
  </sheetPr>
  <dimension ref="A1:O61"/>
  <sheetViews>
    <sheetView workbookViewId="0">
      <selection activeCell="A2" sqref="A2:N2"/>
    </sheetView>
  </sheetViews>
  <sheetFormatPr baseColWidth="10" defaultRowHeight="15" x14ac:dyDescent="0.25"/>
  <cols>
    <col min="3" max="3" width="17" customWidth="1"/>
    <col min="4" max="4" width="16.28515625" customWidth="1"/>
    <col min="5" max="5" width="39.7109375" customWidth="1"/>
    <col min="7" max="7" width="14.5703125" customWidth="1"/>
    <col min="9" max="9" width="14.42578125" customWidth="1"/>
    <col min="11" max="11" width="15.85546875" customWidth="1"/>
    <col min="12" max="12" width="8" customWidth="1"/>
    <col min="13" max="13" width="7.42578125" customWidth="1"/>
  </cols>
  <sheetData>
    <row r="1" spans="1:15" ht="16.5" x14ac:dyDescent="0.25">
      <c r="A1" s="49"/>
      <c r="B1" s="49"/>
      <c r="C1" s="452" t="s">
        <v>0</v>
      </c>
      <c r="D1" s="452"/>
      <c r="E1" s="452"/>
      <c r="F1" s="452"/>
      <c r="G1" s="452"/>
      <c r="H1" s="452"/>
      <c r="I1" s="452"/>
      <c r="J1" s="452"/>
      <c r="K1" s="452"/>
      <c r="L1" s="452"/>
      <c r="M1" s="452"/>
      <c r="N1" s="452"/>
      <c r="O1" s="39"/>
    </row>
    <row r="2" spans="1:15" ht="16.5" x14ac:dyDescent="0.25">
      <c r="A2" s="452" t="s">
        <v>796</v>
      </c>
      <c r="B2" s="452"/>
      <c r="C2" s="452"/>
      <c r="D2" s="452"/>
      <c r="E2" s="452"/>
      <c r="F2" s="452"/>
      <c r="G2" s="452"/>
      <c r="H2" s="452"/>
      <c r="I2" s="452"/>
      <c r="J2" s="452"/>
      <c r="K2" s="452"/>
      <c r="L2" s="452"/>
      <c r="M2" s="452"/>
      <c r="N2" s="452"/>
      <c r="O2" s="39"/>
    </row>
    <row r="3" spans="1:15" ht="16.5" x14ac:dyDescent="0.25">
      <c r="A3" s="452" t="s">
        <v>1</v>
      </c>
      <c r="B3" s="452"/>
      <c r="C3" s="452"/>
      <c r="D3" s="452"/>
      <c r="E3" s="452"/>
      <c r="F3" s="452"/>
      <c r="G3" s="452"/>
      <c r="H3" s="452"/>
      <c r="I3" s="452"/>
      <c r="J3" s="452"/>
      <c r="K3" s="452"/>
      <c r="L3" s="452"/>
      <c r="M3" s="452"/>
      <c r="N3" s="452"/>
      <c r="O3" s="39"/>
    </row>
    <row r="4" spans="1:15" x14ac:dyDescent="0.25">
      <c r="A4" s="525" t="s">
        <v>2</v>
      </c>
      <c r="B4" s="525"/>
      <c r="C4" s="525"/>
      <c r="D4" s="42"/>
      <c r="E4" s="42"/>
      <c r="F4" s="42"/>
      <c r="G4" s="40"/>
      <c r="H4" s="40"/>
      <c r="I4" s="40"/>
      <c r="J4" s="40"/>
      <c r="K4" s="40"/>
      <c r="L4" s="40"/>
      <c r="M4" s="40"/>
      <c r="N4" s="40"/>
      <c r="O4" s="43"/>
    </row>
    <row r="5" spans="1:15" x14ac:dyDescent="0.25">
      <c r="A5" s="454" t="s">
        <v>535</v>
      </c>
      <c r="B5" s="455"/>
      <c r="C5" s="455"/>
      <c r="D5" s="455"/>
      <c r="E5" s="455"/>
      <c r="F5" s="66"/>
      <c r="G5" s="67"/>
      <c r="H5" s="67"/>
      <c r="I5" s="67"/>
      <c r="J5" s="67"/>
      <c r="K5" s="67"/>
      <c r="L5" s="67"/>
      <c r="M5" s="67"/>
      <c r="N5" s="68"/>
      <c r="O5" s="39"/>
    </row>
    <row r="6" spans="1:15" ht="15" customHeight="1" x14ac:dyDescent="0.25">
      <c r="A6" s="459" t="s">
        <v>536</v>
      </c>
      <c r="B6" s="460"/>
      <c r="C6" s="460"/>
      <c r="D6" s="460"/>
      <c r="E6" s="460"/>
      <c r="F6" s="460"/>
      <c r="G6" s="460"/>
      <c r="H6" s="460"/>
      <c r="I6" s="69"/>
      <c r="J6" s="69"/>
      <c r="K6" s="69"/>
      <c r="L6" s="69"/>
      <c r="M6" s="69"/>
      <c r="N6" s="72"/>
      <c r="O6" s="39"/>
    </row>
    <row r="7" spans="1:15" ht="15" customHeight="1" x14ac:dyDescent="0.25">
      <c r="A7" s="80" t="s">
        <v>537</v>
      </c>
      <c r="B7" s="81"/>
      <c r="C7" s="81"/>
      <c r="D7" s="81"/>
      <c r="E7" s="81"/>
      <c r="F7" s="149"/>
      <c r="G7" s="74"/>
      <c r="H7" s="74"/>
      <c r="I7" s="69"/>
      <c r="J7" s="69"/>
      <c r="K7" s="69"/>
      <c r="L7" s="69"/>
      <c r="M7" s="69"/>
      <c r="N7" s="72"/>
      <c r="O7" s="39"/>
    </row>
    <row r="8" spans="1:15" x14ac:dyDescent="0.25">
      <c r="A8" s="456" t="s">
        <v>538</v>
      </c>
      <c r="B8" s="453"/>
      <c r="C8" s="453"/>
      <c r="D8" s="453"/>
      <c r="E8" s="453"/>
      <c r="F8" s="71"/>
      <c r="G8" s="69"/>
      <c r="H8" s="69"/>
      <c r="I8" s="69"/>
      <c r="J8" s="69"/>
      <c r="K8" s="69"/>
      <c r="L8" s="69"/>
      <c r="M8" s="69"/>
      <c r="N8" s="72"/>
      <c r="O8" s="39"/>
    </row>
    <row r="9" spans="1:15" x14ac:dyDescent="0.25">
      <c r="A9" s="456" t="s">
        <v>539</v>
      </c>
      <c r="B9" s="453"/>
      <c r="C9" s="453"/>
      <c r="D9" s="453"/>
      <c r="E9" s="453"/>
      <c r="F9" s="71"/>
      <c r="G9" s="69"/>
      <c r="H9" s="69"/>
      <c r="I9" s="69"/>
      <c r="J9" s="69"/>
      <c r="K9" s="69"/>
      <c r="L9" s="69"/>
      <c r="M9" s="69"/>
      <c r="N9" s="72"/>
      <c r="O9" s="39"/>
    </row>
    <row r="10" spans="1:15" x14ac:dyDescent="0.25">
      <c r="A10" s="457" t="s">
        <v>540</v>
      </c>
      <c r="B10" s="458"/>
      <c r="C10" s="458"/>
      <c r="D10" s="458"/>
      <c r="E10" s="458"/>
      <c r="F10" s="11"/>
      <c r="G10" s="12"/>
      <c r="H10" s="12"/>
      <c r="I10" s="12"/>
      <c r="J10" s="105"/>
      <c r="K10" s="105"/>
      <c r="L10" s="105"/>
      <c r="M10" s="105"/>
      <c r="N10" s="90"/>
      <c r="O10" s="39"/>
    </row>
    <row r="11" spans="1:15" x14ac:dyDescent="0.25">
      <c r="A11" s="451" t="s">
        <v>9</v>
      </c>
      <c r="B11" s="451"/>
      <c r="C11" s="451"/>
      <c r="D11" s="73"/>
      <c r="E11" s="74"/>
      <c r="F11" s="74"/>
      <c r="G11" s="74"/>
      <c r="H11" s="74"/>
      <c r="I11" s="74"/>
      <c r="J11" s="74"/>
      <c r="K11" s="74"/>
      <c r="L11" s="74"/>
      <c r="M11" s="74"/>
      <c r="N11" s="74"/>
      <c r="O11" s="39"/>
    </row>
    <row r="12" spans="1:15" x14ac:dyDescent="0.25">
      <c r="A12" s="75" t="s">
        <v>484</v>
      </c>
      <c r="B12" s="76"/>
      <c r="C12" s="77"/>
      <c r="D12" s="77"/>
      <c r="E12" s="77"/>
      <c r="F12" s="77"/>
      <c r="G12" s="77"/>
      <c r="H12" s="77"/>
      <c r="I12" s="77"/>
      <c r="J12" s="77"/>
      <c r="K12" s="77"/>
      <c r="L12" s="77"/>
      <c r="M12" s="77"/>
      <c r="N12" s="78"/>
      <c r="O12" s="39"/>
    </row>
    <row r="13" spans="1:15" x14ac:dyDescent="0.25">
      <c r="A13" s="80" t="s">
        <v>52</v>
      </c>
      <c r="B13" s="79" t="s">
        <v>237</v>
      </c>
      <c r="C13" s="81"/>
      <c r="D13" s="81"/>
      <c r="E13" s="79"/>
      <c r="F13" s="79"/>
      <c r="G13" s="79"/>
      <c r="H13" s="79"/>
      <c r="I13" s="79"/>
      <c r="J13" s="79"/>
      <c r="K13" s="79"/>
      <c r="L13" s="79"/>
      <c r="M13" s="79"/>
      <c r="N13" s="82"/>
      <c r="O13" s="39"/>
    </row>
    <row r="14" spans="1:15" x14ac:dyDescent="0.25">
      <c r="A14" s="83" t="s">
        <v>541</v>
      </c>
      <c r="B14" s="84"/>
      <c r="C14" s="84"/>
      <c r="D14" s="84"/>
      <c r="E14" s="85"/>
      <c r="F14" s="85"/>
      <c r="G14" s="85"/>
      <c r="H14" s="85"/>
      <c r="I14" s="85"/>
      <c r="J14" s="85"/>
      <c r="K14" s="85"/>
      <c r="L14" s="85"/>
      <c r="M14" s="85"/>
      <c r="N14" s="86"/>
      <c r="O14" s="39"/>
    </row>
    <row r="15" spans="1:15" x14ac:dyDescent="0.25">
      <c r="A15" s="451" t="s">
        <v>13</v>
      </c>
      <c r="B15" s="451"/>
      <c r="C15" s="451"/>
      <c r="D15" s="73"/>
      <c r="E15" s="74"/>
      <c r="F15" s="74"/>
      <c r="G15" s="74"/>
      <c r="H15" s="74"/>
      <c r="I15" s="74"/>
      <c r="J15" s="74"/>
      <c r="K15" s="74"/>
      <c r="L15" s="74"/>
      <c r="M15" s="74"/>
      <c r="N15" s="74"/>
      <c r="O15" s="39"/>
    </row>
    <row r="16" spans="1:15" x14ac:dyDescent="0.25">
      <c r="A16" s="433" t="s">
        <v>14</v>
      </c>
      <c r="B16" s="433" t="s">
        <v>15</v>
      </c>
      <c r="C16" s="433" t="s">
        <v>16</v>
      </c>
      <c r="D16" s="433" t="s">
        <v>17</v>
      </c>
      <c r="E16" s="526" t="s">
        <v>18</v>
      </c>
      <c r="F16" s="539" t="s">
        <v>19</v>
      </c>
      <c r="G16" s="539"/>
      <c r="H16" s="539"/>
      <c r="I16" s="539"/>
      <c r="J16" s="539"/>
      <c r="K16" s="540"/>
      <c r="L16" s="527" t="s">
        <v>238</v>
      </c>
      <c r="M16" s="528"/>
      <c r="N16" s="529"/>
      <c r="O16" s="108"/>
    </row>
    <row r="17" spans="1:15" x14ac:dyDescent="0.25">
      <c r="A17" s="434"/>
      <c r="B17" s="434"/>
      <c r="C17" s="434"/>
      <c r="D17" s="434"/>
      <c r="E17" s="526"/>
      <c r="F17" s="533" t="s">
        <v>21</v>
      </c>
      <c r="G17" s="534"/>
      <c r="H17" s="533" t="s">
        <v>22</v>
      </c>
      <c r="I17" s="534"/>
      <c r="J17" s="533" t="s">
        <v>23</v>
      </c>
      <c r="K17" s="537"/>
      <c r="L17" s="530"/>
      <c r="M17" s="531"/>
      <c r="N17" s="532"/>
      <c r="O17" s="108"/>
    </row>
    <row r="18" spans="1:15" x14ac:dyDescent="0.25">
      <c r="A18" s="434"/>
      <c r="B18" s="434"/>
      <c r="C18" s="434"/>
      <c r="D18" s="434"/>
      <c r="E18" s="526"/>
      <c r="F18" s="535"/>
      <c r="G18" s="536"/>
      <c r="H18" s="535"/>
      <c r="I18" s="536"/>
      <c r="J18" s="535"/>
      <c r="K18" s="538"/>
      <c r="L18" s="539" t="s">
        <v>24</v>
      </c>
      <c r="M18" s="539" t="s">
        <v>25</v>
      </c>
      <c r="N18" s="539"/>
      <c r="O18" s="108"/>
    </row>
    <row r="19" spans="1:15" ht="38.25" x14ac:dyDescent="0.25">
      <c r="A19" s="435"/>
      <c r="B19" s="435"/>
      <c r="C19" s="435"/>
      <c r="D19" s="435"/>
      <c r="E19" s="526"/>
      <c r="F19" s="107" t="s">
        <v>26</v>
      </c>
      <c r="G19" s="109" t="s">
        <v>27</v>
      </c>
      <c r="H19" s="107" t="s">
        <v>26</v>
      </c>
      <c r="I19" s="109" t="s">
        <v>27</v>
      </c>
      <c r="J19" s="107" t="s">
        <v>26</v>
      </c>
      <c r="K19" s="110" t="s">
        <v>27</v>
      </c>
      <c r="L19" s="539"/>
      <c r="M19" s="107" t="s">
        <v>28</v>
      </c>
      <c r="N19" s="107" t="s">
        <v>23</v>
      </c>
      <c r="O19" s="108"/>
    </row>
    <row r="20" spans="1:15" ht="67.5" customHeight="1" x14ac:dyDescent="0.25">
      <c r="A20" s="118" t="s">
        <v>221</v>
      </c>
      <c r="B20" s="118" t="s">
        <v>34</v>
      </c>
      <c r="C20" s="124" t="s">
        <v>239</v>
      </c>
      <c r="D20" s="121" t="s">
        <v>34</v>
      </c>
      <c r="E20" s="111" t="s">
        <v>240</v>
      </c>
      <c r="F20" s="150" t="s">
        <v>241</v>
      </c>
      <c r="G20" s="122">
        <v>21</v>
      </c>
      <c r="H20" s="150" t="s">
        <v>34</v>
      </c>
      <c r="I20" s="123">
        <v>0</v>
      </c>
      <c r="J20" s="123" t="s">
        <v>34</v>
      </c>
      <c r="K20" s="123">
        <v>0</v>
      </c>
      <c r="L20" s="123" t="s">
        <v>34</v>
      </c>
      <c r="M20" s="123">
        <v>0</v>
      </c>
      <c r="N20" s="122">
        <v>0</v>
      </c>
      <c r="O20" s="108"/>
    </row>
    <row r="21" spans="1:15" ht="105" customHeight="1" x14ac:dyDescent="0.25">
      <c r="A21" s="118" t="s">
        <v>242</v>
      </c>
      <c r="B21" s="118" t="s">
        <v>34</v>
      </c>
      <c r="C21" s="124" t="s">
        <v>243</v>
      </c>
      <c r="D21" s="121" t="s">
        <v>34</v>
      </c>
      <c r="E21" s="111" t="s">
        <v>244</v>
      </c>
      <c r="F21" s="150" t="s">
        <v>34</v>
      </c>
      <c r="G21" s="122">
        <v>0</v>
      </c>
      <c r="H21" s="128" t="s">
        <v>245</v>
      </c>
      <c r="I21" s="122">
        <v>155</v>
      </c>
      <c r="J21" s="123" t="s">
        <v>34</v>
      </c>
      <c r="K21" s="123">
        <v>0</v>
      </c>
      <c r="L21" s="122">
        <v>155</v>
      </c>
      <c r="M21" s="123">
        <v>0</v>
      </c>
      <c r="N21" s="123">
        <v>0</v>
      </c>
      <c r="O21" s="108"/>
    </row>
    <row r="22" spans="1:15" ht="66.75" customHeight="1" x14ac:dyDescent="0.25">
      <c r="A22" s="117" t="s">
        <v>246</v>
      </c>
      <c r="B22" s="118" t="s">
        <v>151</v>
      </c>
      <c r="C22" s="124" t="s">
        <v>247</v>
      </c>
      <c r="D22" s="151" t="s">
        <v>247</v>
      </c>
      <c r="E22" s="111" t="s">
        <v>248</v>
      </c>
      <c r="F22" s="150" t="s">
        <v>249</v>
      </c>
      <c r="G22" s="122">
        <v>1</v>
      </c>
      <c r="H22" s="150" t="s">
        <v>250</v>
      </c>
      <c r="I22" s="122">
        <v>17</v>
      </c>
      <c r="J22" s="123" t="s">
        <v>34</v>
      </c>
      <c r="K22" s="123">
        <v>0</v>
      </c>
      <c r="L22" s="122">
        <v>17</v>
      </c>
      <c r="M22" s="122">
        <v>16</v>
      </c>
      <c r="N22" s="122">
        <v>0</v>
      </c>
      <c r="O22" s="108"/>
    </row>
    <row r="23" spans="1:15" ht="106.5" customHeight="1" x14ac:dyDescent="0.25">
      <c r="A23" s="119" t="s">
        <v>251</v>
      </c>
      <c r="B23" s="152" t="s">
        <v>151</v>
      </c>
      <c r="C23" s="124" t="s">
        <v>252</v>
      </c>
      <c r="D23" s="151" t="s">
        <v>253</v>
      </c>
      <c r="E23" s="111" t="s">
        <v>254</v>
      </c>
      <c r="F23" s="150" t="s">
        <v>255</v>
      </c>
      <c r="G23" s="122">
        <v>3</v>
      </c>
      <c r="H23" s="128" t="s">
        <v>256</v>
      </c>
      <c r="I23" s="122">
        <v>37</v>
      </c>
      <c r="J23" s="123" t="s">
        <v>34</v>
      </c>
      <c r="K23" s="123">
        <v>0</v>
      </c>
      <c r="L23" s="122">
        <v>37</v>
      </c>
      <c r="M23" s="123">
        <v>157</v>
      </c>
      <c r="N23" s="123">
        <v>0</v>
      </c>
      <c r="O23" s="108"/>
    </row>
    <row r="24" spans="1:15" x14ac:dyDescent="0.25">
      <c r="A24" s="41"/>
      <c r="B24" s="41"/>
      <c r="C24" s="92"/>
      <c r="D24" s="92"/>
      <c r="E24" s="112" t="s">
        <v>42</v>
      </c>
      <c r="F24" s="113"/>
      <c r="G24" s="114">
        <f>SUM(G20:G23)</f>
        <v>25</v>
      </c>
      <c r="H24" s="113"/>
      <c r="I24" s="114">
        <f>SUM(I21:I23)</f>
        <v>209</v>
      </c>
      <c r="J24" s="113"/>
      <c r="K24" s="114">
        <f>SUM(K20:K23)</f>
        <v>0</v>
      </c>
      <c r="L24" s="114">
        <f>SUM(L21:L23)</f>
        <v>209</v>
      </c>
      <c r="M24" s="114">
        <f>SUM(M22:M23)</f>
        <v>173</v>
      </c>
      <c r="N24" s="114">
        <f>SUM(N20:N23)</f>
        <v>0</v>
      </c>
      <c r="O24" s="108"/>
    </row>
    <row r="25" spans="1:15" x14ac:dyDescent="0.25">
      <c r="A25" s="41"/>
      <c r="B25" s="41"/>
      <c r="C25" s="92"/>
      <c r="D25" s="92"/>
      <c r="E25" s="112"/>
      <c r="F25" s="113"/>
      <c r="G25" s="113"/>
      <c r="H25" s="113"/>
      <c r="I25" s="113"/>
      <c r="J25" s="113"/>
      <c r="K25" s="113"/>
      <c r="L25" s="113"/>
      <c r="M25" s="113"/>
      <c r="N25" s="113"/>
      <c r="O25" s="108"/>
    </row>
    <row r="26" spans="1:15" x14ac:dyDescent="0.25">
      <c r="A26" s="41"/>
      <c r="B26" s="41"/>
      <c r="C26" s="92"/>
      <c r="D26" s="92"/>
      <c r="E26" s="112" t="s">
        <v>43</v>
      </c>
      <c r="F26" s="113"/>
      <c r="G26" s="541">
        <f>SUM(G24+I24+M24)</f>
        <v>407</v>
      </c>
      <c r="H26" s="542"/>
      <c r="I26" s="113"/>
      <c r="J26" s="113"/>
      <c r="K26" s="113"/>
      <c r="L26" s="113"/>
      <c r="M26" s="113"/>
      <c r="N26" s="113"/>
      <c r="O26" s="108"/>
    </row>
    <row r="27" spans="1:15" x14ac:dyDescent="0.25">
      <c r="A27" s="41"/>
      <c r="B27" s="41"/>
      <c r="C27" s="92"/>
      <c r="D27" s="92" t="s">
        <v>257</v>
      </c>
      <c r="E27" s="112"/>
      <c r="F27" s="113"/>
      <c r="G27" s="541">
        <f>SUM(G26-M24)</f>
        <v>234</v>
      </c>
      <c r="H27" s="542"/>
      <c r="I27" s="113"/>
      <c r="J27" s="113"/>
      <c r="K27" s="113"/>
      <c r="L27" s="113"/>
      <c r="M27" s="113"/>
      <c r="N27" s="113"/>
      <c r="O27" s="108"/>
    </row>
    <row r="28" spans="1:15" x14ac:dyDescent="0.25">
      <c r="A28" s="543"/>
      <c r="B28" s="543"/>
      <c r="C28" s="543"/>
      <c r="D28" s="92"/>
      <c r="E28" s="112"/>
      <c r="F28" s="113"/>
      <c r="G28" s="113"/>
      <c r="H28" s="113"/>
      <c r="I28" s="113"/>
      <c r="J28" s="113"/>
      <c r="K28" s="113"/>
      <c r="L28" s="113"/>
      <c r="M28" s="113"/>
      <c r="N28" s="113"/>
      <c r="O28" s="108"/>
    </row>
    <row r="29" spans="1:15" x14ac:dyDescent="0.25">
      <c r="A29" s="41"/>
      <c r="B29" s="115"/>
      <c r="C29" s="115"/>
      <c r="D29" s="115"/>
      <c r="E29" s="115"/>
      <c r="F29" s="74"/>
      <c r="G29" s="74"/>
      <c r="H29" s="74"/>
      <c r="I29" s="74"/>
      <c r="J29" s="115"/>
      <c r="K29" s="115"/>
      <c r="L29" s="115"/>
      <c r="M29" s="115"/>
      <c r="N29" s="115"/>
      <c r="O29" s="39"/>
    </row>
    <row r="30" spans="1:15" x14ac:dyDescent="0.25">
      <c r="A30" s="451" t="s">
        <v>9</v>
      </c>
      <c r="B30" s="451"/>
      <c r="C30" s="451"/>
      <c r="D30" s="73"/>
      <c r="E30" s="74"/>
      <c r="F30" s="74"/>
      <c r="G30" s="74"/>
      <c r="H30" s="74"/>
      <c r="I30" s="74"/>
      <c r="J30" s="74"/>
      <c r="K30" s="74"/>
      <c r="L30" s="74"/>
      <c r="M30" s="74"/>
      <c r="N30" s="74"/>
      <c r="O30" s="39"/>
    </row>
    <row r="31" spans="1:15" x14ac:dyDescent="0.25">
      <c r="A31" s="75" t="s">
        <v>484</v>
      </c>
      <c r="B31" s="76"/>
      <c r="C31" s="77"/>
      <c r="D31" s="77"/>
      <c r="E31" s="77"/>
      <c r="F31" s="77"/>
      <c r="G31" s="77"/>
      <c r="H31" s="77"/>
      <c r="I31" s="77"/>
      <c r="J31" s="77"/>
      <c r="K31" s="77"/>
      <c r="L31" s="77"/>
      <c r="M31" s="77"/>
      <c r="N31" s="78"/>
      <c r="O31" s="39"/>
    </row>
    <row r="32" spans="1:15" x14ac:dyDescent="0.25">
      <c r="A32" s="80" t="s">
        <v>52</v>
      </c>
      <c r="B32" s="79" t="s">
        <v>258</v>
      </c>
      <c r="C32" s="81"/>
      <c r="D32" s="81"/>
      <c r="E32" s="79"/>
      <c r="F32" s="79"/>
      <c r="G32" s="79"/>
      <c r="H32" s="79"/>
      <c r="I32" s="79"/>
      <c r="J32" s="79"/>
      <c r="K32" s="79"/>
      <c r="L32" s="79"/>
      <c r="M32" s="79"/>
      <c r="N32" s="82"/>
      <c r="O32" s="39"/>
    </row>
    <row r="33" spans="1:15" x14ac:dyDescent="0.25">
      <c r="A33" s="83" t="s">
        <v>542</v>
      </c>
      <c r="B33" s="84"/>
      <c r="C33" s="84"/>
      <c r="D33" s="84"/>
      <c r="E33" s="85"/>
      <c r="F33" s="85"/>
      <c r="G33" s="85"/>
      <c r="H33" s="85"/>
      <c r="I33" s="85"/>
      <c r="J33" s="85"/>
      <c r="K33" s="85"/>
      <c r="L33" s="85"/>
      <c r="M33" s="85"/>
      <c r="N33" s="86"/>
      <c r="O33" s="39"/>
    </row>
    <row r="34" spans="1:15" x14ac:dyDescent="0.25">
      <c r="A34" s="451" t="s">
        <v>13</v>
      </c>
      <c r="B34" s="451"/>
      <c r="C34" s="451"/>
      <c r="D34" s="73"/>
      <c r="E34" s="74"/>
      <c r="F34" s="74"/>
      <c r="G34" s="74"/>
      <c r="H34" s="74"/>
      <c r="I34" s="74"/>
      <c r="J34" s="74"/>
      <c r="K34" s="74"/>
      <c r="L34" s="74"/>
      <c r="M34" s="74"/>
      <c r="N34" s="74"/>
      <c r="O34" s="39"/>
    </row>
    <row r="35" spans="1:15" x14ac:dyDescent="0.25">
      <c r="A35" s="433" t="s">
        <v>14</v>
      </c>
      <c r="B35" s="433" t="s">
        <v>15</v>
      </c>
      <c r="C35" s="433" t="s">
        <v>16</v>
      </c>
      <c r="D35" s="433" t="s">
        <v>17</v>
      </c>
      <c r="E35" s="526" t="s">
        <v>18</v>
      </c>
      <c r="F35" s="539" t="s">
        <v>19</v>
      </c>
      <c r="G35" s="539"/>
      <c r="H35" s="539"/>
      <c r="I35" s="539"/>
      <c r="J35" s="539"/>
      <c r="K35" s="540"/>
      <c r="L35" s="527" t="s">
        <v>238</v>
      </c>
      <c r="M35" s="528"/>
      <c r="N35" s="529"/>
      <c r="O35" s="108"/>
    </row>
    <row r="36" spans="1:15" x14ac:dyDescent="0.25">
      <c r="A36" s="434"/>
      <c r="B36" s="434"/>
      <c r="C36" s="434"/>
      <c r="D36" s="434"/>
      <c r="E36" s="526"/>
      <c r="F36" s="533" t="s">
        <v>21</v>
      </c>
      <c r="G36" s="534"/>
      <c r="H36" s="533" t="s">
        <v>22</v>
      </c>
      <c r="I36" s="534"/>
      <c r="J36" s="533" t="s">
        <v>23</v>
      </c>
      <c r="K36" s="537"/>
      <c r="L36" s="530"/>
      <c r="M36" s="531"/>
      <c r="N36" s="532"/>
      <c r="O36" s="108"/>
    </row>
    <row r="37" spans="1:15" x14ac:dyDescent="0.25">
      <c r="A37" s="434"/>
      <c r="B37" s="434"/>
      <c r="C37" s="434"/>
      <c r="D37" s="434"/>
      <c r="E37" s="526"/>
      <c r="F37" s="535"/>
      <c r="G37" s="536"/>
      <c r="H37" s="535"/>
      <c r="I37" s="536"/>
      <c r="J37" s="535"/>
      <c r="K37" s="538"/>
      <c r="L37" s="539" t="s">
        <v>24</v>
      </c>
      <c r="M37" s="539" t="s">
        <v>25</v>
      </c>
      <c r="N37" s="539"/>
      <c r="O37" s="108"/>
    </row>
    <row r="38" spans="1:15" ht="38.25" x14ac:dyDescent="0.25">
      <c r="A38" s="435"/>
      <c r="B38" s="435"/>
      <c r="C38" s="435"/>
      <c r="D38" s="435"/>
      <c r="E38" s="526"/>
      <c r="F38" s="107" t="s">
        <v>26</v>
      </c>
      <c r="G38" s="109" t="s">
        <v>27</v>
      </c>
      <c r="H38" s="107" t="s">
        <v>26</v>
      </c>
      <c r="I38" s="109" t="s">
        <v>27</v>
      </c>
      <c r="J38" s="107" t="s">
        <v>26</v>
      </c>
      <c r="K38" s="110" t="s">
        <v>27</v>
      </c>
      <c r="L38" s="539"/>
      <c r="M38" s="107" t="s">
        <v>28</v>
      </c>
      <c r="N38" s="107" t="s">
        <v>23</v>
      </c>
      <c r="O38" s="108"/>
    </row>
    <row r="39" spans="1:15" ht="78.75" customHeight="1" x14ac:dyDescent="0.25">
      <c r="A39" s="119" t="s">
        <v>34</v>
      </c>
      <c r="B39" s="119" t="s">
        <v>54</v>
      </c>
      <c r="C39" s="121" t="s">
        <v>34</v>
      </c>
      <c r="D39" s="121" t="s">
        <v>120</v>
      </c>
      <c r="E39" s="111" t="s">
        <v>259</v>
      </c>
      <c r="F39" s="150" t="s">
        <v>249</v>
      </c>
      <c r="G39" s="122">
        <v>22</v>
      </c>
      <c r="H39" s="128" t="s">
        <v>34</v>
      </c>
      <c r="I39" s="122">
        <v>0</v>
      </c>
      <c r="J39" s="123" t="s">
        <v>34</v>
      </c>
      <c r="K39" s="123">
        <v>0</v>
      </c>
      <c r="L39" s="122">
        <v>0</v>
      </c>
      <c r="M39" s="123">
        <v>0</v>
      </c>
      <c r="N39" s="123">
        <v>0</v>
      </c>
      <c r="O39" s="108"/>
    </row>
    <row r="40" spans="1:15" x14ac:dyDescent="0.25">
      <c r="A40" s="41"/>
      <c r="B40" s="41"/>
      <c r="C40" s="92"/>
      <c r="D40" s="92"/>
      <c r="E40" s="112" t="s">
        <v>42</v>
      </c>
      <c r="F40" s="113"/>
      <c r="G40" s="114">
        <f>SUM(G39)</f>
        <v>22</v>
      </c>
      <c r="H40" s="113"/>
      <c r="I40" s="114">
        <f>SUM(I39)</f>
        <v>0</v>
      </c>
      <c r="J40" s="113"/>
      <c r="K40" s="114">
        <f>SUM(K39)</f>
        <v>0</v>
      </c>
      <c r="L40" s="114">
        <f>SUM(L39)</f>
        <v>0</v>
      </c>
      <c r="M40" s="114">
        <f>SUM(M39)</f>
        <v>0</v>
      </c>
      <c r="N40" s="114">
        <f>SUM(N39)</f>
        <v>0</v>
      </c>
      <c r="O40" s="108"/>
    </row>
    <row r="41" spans="1:15" x14ac:dyDescent="0.25">
      <c r="A41" s="41"/>
      <c r="B41" s="41"/>
      <c r="C41" s="92"/>
      <c r="D41" s="92"/>
      <c r="E41" s="112"/>
      <c r="F41" s="113"/>
      <c r="G41" s="113"/>
      <c r="H41" s="113"/>
      <c r="I41" s="113"/>
      <c r="J41" s="113"/>
      <c r="K41" s="113"/>
      <c r="L41" s="113"/>
      <c r="M41" s="113"/>
      <c r="N41" s="113"/>
      <c r="O41" s="108"/>
    </row>
    <row r="42" spans="1:15" x14ac:dyDescent="0.25">
      <c r="A42" s="41"/>
      <c r="B42" s="41"/>
      <c r="C42" s="92"/>
      <c r="D42" s="92"/>
      <c r="E42" s="112" t="s">
        <v>43</v>
      </c>
      <c r="F42" s="113"/>
      <c r="G42" s="541">
        <f>SUM(G40+I40+M40)</f>
        <v>22</v>
      </c>
      <c r="H42" s="542"/>
      <c r="I42" s="113"/>
      <c r="J42" s="113"/>
      <c r="K42" s="113"/>
      <c r="L42" s="113"/>
      <c r="M42" s="113"/>
      <c r="N42" s="113"/>
      <c r="O42" s="108"/>
    </row>
    <row r="43" spans="1:15" x14ac:dyDescent="0.25">
      <c r="A43" s="41"/>
      <c r="B43" s="41"/>
      <c r="C43" s="92"/>
      <c r="D43" s="92" t="s">
        <v>257</v>
      </c>
      <c r="E43" s="112"/>
      <c r="F43" s="113"/>
      <c r="G43" s="541">
        <f>SUM(G42-M40)</f>
        <v>22</v>
      </c>
      <c r="H43" s="542"/>
      <c r="I43" s="113"/>
      <c r="J43" s="113"/>
      <c r="K43" s="113"/>
      <c r="L43" s="113"/>
      <c r="M43" s="113"/>
      <c r="N43" s="113"/>
      <c r="O43" s="108"/>
    </row>
    <row r="44" spans="1:15" x14ac:dyDescent="0.25">
      <c r="A44" s="39"/>
      <c r="B44" s="39"/>
      <c r="C44" s="39"/>
      <c r="D44" s="39"/>
      <c r="E44" s="39"/>
      <c r="F44" s="39"/>
      <c r="G44" s="39"/>
      <c r="H44" s="39"/>
      <c r="I44" s="39"/>
      <c r="J44" s="39"/>
      <c r="K44" s="39"/>
      <c r="L44" s="39"/>
      <c r="M44" s="39"/>
      <c r="N44" s="39"/>
      <c r="O44" s="39"/>
    </row>
    <row r="45" spans="1:15" x14ac:dyDescent="0.25">
      <c r="A45" s="451" t="s">
        <v>9</v>
      </c>
      <c r="B45" s="451"/>
      <c r="C45" s="451"/>
      <c r="D45" s="73"/>
      <c r="E45" s="74"/>
      <c r="F45" s="74"/>
      <c r="G45" s="74"/>
      <c r="H45" s="74"/>
      <c r="I45" s="74"/>
      <c r="J45" s="74"/>
      <c r="K45" s="74"/>
      <c r="L45" s="74"/>
      <c r="M45" s="74"/>
      <c r="N45" s="74"/>
      <c r="O45" s="39"/>
    </row>
    <row r="46" spans="1:15" x14ac:dyDescent="0.25">
      <c r="A46" s="75" t="s">
        <v>484</v>
      </c>
      <c r="B46" s="76"/>
      <c r="C46" s="77"/>
      <c r="D46" s="77"/>
      <c r="E46" s="77"/>
      <c r="F46" s="77"/>
      <c r="G46" s="77"/>
      <c r="H46" s="77"/>
      <c r="I46" s="77"/>
      <c r="J46" s="77"/>
      <c r="K46" s="77"/>
      <c r="L46" s="77"/>
      <c r="M46" s="77"/>
      <c r="N46" s="78"/>
      <c r="O46" s="39"/>
    </row>
    <row r="47" spans="1:15" x14ac:dyDescent="0.25">
      <c r="A47" s="80" t="s">
        <v>52</v>
      </c>
      <c r="B47" s="79" t="s">
        <v>260</v>
      </c>
      <c r="C47" s="81"/>
      <c r="D47" s="81"/>
      <c r="E47" s="79"/>
      <c r="F47" s="79"/>
      <c r="G47" s="79"/>
      <c r="H47" s="79"/>
      <c r="I47" s="79"/>
      <c r="J47" s="79"/>
      <c r="K47" s="79"/>
      <c r="L47" s="79"/>
      <c r="M47" s="79"/>
      <c r="N47" s="82"/>
      <c r="O47" s="39"/>
    </row>
    <row r="48" spans="1:15" x14ac:dyDescent="0.25">
      <c r="A48" s="83" t="s">
        <v>543</v>
      </c>
      <c r="B48" s="84"/>
      <c r="C48" s="84"/>
      <c r="D48" s="84"/>
      <c r="E48" s="85"/>
      <c r="F48" s="85"/>
      <c r="G48" s="85"/>
      <c r="H48" s="85"/>
      <c r="I48" s="85"/>
      <c r="J48" s="85"/>
      <c r="K48" s="85"/>
      <c r="L48" s="85"/>
      <c r="M48" s="85"/>
      <c r="N48" s="86"/>
      <c r="O48" s="39"/>
    </row>
    <row r="49" spans="1:15" x14ac:dyDescent="0.25">
      <c r="A49" s="451" t="s">
        <v>13</v>
      </c>
      <c r="B49" s="451"/>
      <c r="C49" s="451"/>
      <c r="D49" s="73"/>
      <c r="E49" s="74"/>
      <c r="F49" s="74"/>
      <c r="G49" s="74"/>
      <c r="H49" s="74"/>
      <c r="I49" s="74"/>
      <c r="J49" s="74"/>
      <c r="K49" s="74"/>
      <c r="L49" s="74"/>
      <c r="M49" s="74"/>
      <c r="N49" s="74"/>
      <c r="O49" s="39"/>
    </row>
    <row r="50" spans="1:15" x14ac:dyDescent="0.25">
      <c r="A50" s="433" t="s">
        <v>14</v>
      </c>
      <c r="B50" s="433" t="s">
        <v>15</v>
      </c>
      <c r="C50" s="433" t="s">
        <v>16</v>
      </c>
      <c r="D50" s="433" t="s">
        <v>17</v>
      </c>
      <c r="E50" s="526" t="s">
        <v>18</v>
      </c>
      <c r="F50" s="539" t="s">
        <v>19</v>
      </c>
      <c r="G50" s="539"/>
      <c r="H50" s="539"/>
      <c r="I50" s="539"/>
      <c r="J50" s="539"/>
      <c r="K50" s="540"/>
      <c r="L50" s="527" t="s">
        <v>238</v>
      </c>
      <c r="M50" s="528"/>
      <c r="N50" s="529"/>
      <c r="O50" s="108"/>
    </row>
    <row r="51" spans="1:15" x14ac:dyDescent="0.25">
      <c r="A51" s="434"/>
      <c r="B51" s="434"/>
      <c r="C51" s="434"/>
      <c r="D51" s="434"/>
      <c r="E51" s="526"/>
      <c r="F51" s="533" t="s">
        <v>21</v>
      </c>
      <c r="G51" s="534"/>
      <c r="H51" s="533" t="s">
        <v>22</v>
      </c>
      <c r="I51" s="534"/>
      <c r="J51" s="533" t="s">
        <v>23</v>
      </c>
      <c r="K51" s="537"/>
      <c r="L51" s="530"/>
      <c r="M51" s="531"/>
      <c r="N51" s="532"/>
      <c r="O51" s="108"/>
    </row>
    <row r="52" spans="1:15" x14ac:dyDescent="0.25">
      <c r="A52" s="434"/>
      <c r="B52" s="434"/>
      <c r="C52" s="434"/>
      <c r="D52" s="434"/>
      <c r="E52" s="526"/>
      <c r="F52" s="535"/>
      <c r="G52" s="536"/>
      <c r="H52" s="535"/>
      <c r="I52" s="536"/>
      <c r="J52" s="535"/>
      <c r="K52" s="538"/>
      <c r="L52" s="539" t="s">
        <v>24</v>
      </c>
      <c r="M52" s="539" t="s">
        <v>25</v>
      </c>
      <c r="N52" s="539"/>
      <c r="O52" s="108"/>
    </row>
    <row r="53" spans="1:15" ht="38.25" x14ac:dyDescent="0.25">
      <c r="A53" s="435"/>
      <c r="B53" s="435"/>
      <c r="C53" s="435"/>
      <c r="D53" s="435"/>
      <c r="E53" s="526"/>
      <c r="F53" s="107" t="s">
        <v>26</v>
      </c>
      <c r="G53" s="109" t="s">
        <v>27</v>
      </c>
      <c r="H53" s="107" t="s">
        <v>26</v>
      </c>
      <c r="I53" s="109" t="s">
        <v>27</v>
      </c>
      <c r="J53" s="107" t="s">
        <v>26</v>
      </c>
      <c r="K53" s="110" t="s">
        <v>27</v>
      </c>
      <c r="L53" s="539"/>
      <c r="M53" s="107" t="s">
        <v>28</v>
      </c>
      <c r="N53" s="107" t="s">
        <v>23</v>
      </c>
      <c r="O53" s="108"/>
    </row>
    <row r="54" spans="1:15" ht="32.25" customHeight="1" x14ac:dyDescent="0.25">
      <c r="A54" s="119" t="s">
        <v>34</v>
      </c>
      <c r="B54" s="119" t="s">
        <v>48</v>
      </c>
      <c r="C54" s="121" t="s">
        <v>34</v>
      </c>
      <c r="D54" s="121" t="s">
        <v>261</v>
      </c>
      <c r="E54" s="125" t="s">
        <v>262</v>
      </c>
      <c r="F54" s="150" t="s">
        <v>232</v>
      </c>
      <c r="G54" s="122">
        <v>1</v>
      </c>
      <c r="H54" s="128" t="s">
        <v>34</v>
      </c>
      <c r="I54" s="122">
        <v>0</v>
      </c>
      <c r="J54" s="123" t="s">
        <v>34</v>
      </c>
      <c r="K54" s="123">
        <v>0</v>
      </c>
      <c r="L54" s="122">
        <v>0</v>
      </c>
      <c r="M54" s="123">
        <v>0</v>
      </c>
      <c r="N54" s="123">
        <v>0</v>
      </c>
      <c r="O54" s="108"/>
    </row>
    <row r="55" spans="1:15" x14ac:dyDescent="0.25">
      <c r="A55" s="41"/>
      <c r="B55" s="41"/>
      <c r="C55" s="92"/>
      <c r="D55" s="92"/>
      <c r="E55" s="112" t="s">
        <v>42</v>
      </c>
      <c r="F55" s="113"/>
      <c r="G55" s="114">
        <f>SUM(G54:G54)</f>
        <v>1</v>
      </c>
      <c r="H55" s="113"/>
      <c r="I55" s="114">
        <f>SUM(I54:I54)</f>
        <v>0</v>
      </c>
      <c r="J55" s="113"/>
      <c r="K55" s="114">
        <f>SUM(K54:K54)</f>
        <v>0</v>
      </c>
      <c r="L55" s="114">
        <f>SUM(L54:L54)</f>
        <v>0</v>
      </c>
      <c r="M55" s="114">
        <f>SUM(M54:M54)</f>
        <v>0</v>
      </c>
      <c r="N55" s="114">
        <f>SUM(N54:N54)</f>
        <v>0</v>
      </c>
      <c r="O55" s="108"/>
    </row>
    <row r="56" spans="1:15" x14ac:dyDescent="0.25">
      <c r="A56" s="41"/>
      <c r="B56" s="41"/>
      <c r="C56" s="92"/>
      <c r="D56" s="92"/>
      <c r="E56" s="112"/>
      <c r="F56" s="113"/>
      <c r="G56" s="113"/>
      <c r="H56" s="113"/>
      <c r="I56" s="113"/>
      <c r="J56" s="113"/>
      <c r="K56" s="113"/>
      <c r="L56" s="113"/>
      <c r="M56" s="113"/>
      <c r="N56" s="113"/>
      <c r="O56" s="108"/>
    </row>
    <row r="57" spans="1:15" x14ac:dyDescent="0.25">
      <c r="A57" s="41"/>
      <c r="B57" s="41"/>
      <c r="C57" s="92"/>
      <c r="D57" s="92"/>
      <c r="E57" s="112" t="s">
        <v>43</v>
      </c>
      <c r="F57" s="113"/>
      <c r="G57" s="541">
        <f>SUM(G55+I55+K55+M55)</f>
        <v>1</v>
      </c>
      <c r="H57" s="542"/>
      <c r="I57" s="113"/>
      <c r="J57" s="113"/>
      <c r="K57" s="113"/>
      <c r="L57" s="113"/>
      <c r="M57" s="113"/>
      <c r="N57" s="113"/>
      <c r="O57" s="108"/>
    </row>
    <row r="58" spans="1:15" x14ac:dyDescent="0.25">
      <c r="A58" s="39"/>
      <c r="B58" s="39"/>
      <c r="C58" s="39"/>
      <c r="D58" s="39"/>
      <c r="E58" s="39"/>
      <c r="F58" s="39"/>
      <c r="G58" s="39"/>
      <c r="H58" s="39"/>
      <c r="I58" s="39"/>
      <c r="J58" s="39"/>
      <c r="K58" s="39"/>
      <c r="L58" s="39"/>
      <c r="M58" s="39"/>
      <c r="N58" s="39"/>
      <c r="O58" s="39"/>
    </row>
    <row r="59" spans="1:15" x14ac:dyDescent="0.25">
      <c r="A59" s="41"/>
      <c r="B59" s="41"/>
      <c r="C59" s="92"/>
      <c r="D59" s="92" t="s">
        <v>257</v>
      </c>
      <c r="E59" s="112"/>
      <c r="F59" s="113"/>
      <c r="G59" s="541">
        <f>SUM(G57-M55)</f>
        <v>1</v>
      </c>
      <c r="H59" s="542"/>
      <c r="I59" s="113"/>
      <c r="J59" s="113"/>
      <c r="K59" s="113"/>
      <c r="L59" s="113"/>
      <c r="M59" s="113"/>
      <c r="N59" s="113"/>
      <c r="O59" s="108"/>
    </row>
    <row r="60" spans="1:15" x14ac:dyDescent="0.25">
      <c r="A60" s="39"/>
      <c r="B60" s="39"/>
      <c r="C60" s="39"/>
      <c r="D60" s="39"/>
      <c r="E60" s="39"/>
      <c r="F60" s="39"/>
      <c r="G60" s="39"/>
      <c r="H60" s="39"/>
      <c r="I60" s="39"/>
      <c r="J60" s="39"/>
      <c r="K60" s="39"/>
      <c r="L60" s="39"/>
      <c r="M60" s="39"/>
      <c r="N60" s="39"/>
      <c r="O60" s="39"/>
    </row>
    <row r="61" spans="1:15" x14ac:dyDescent="0.25">
      <c r="A61" s="39"/>
      <c r="B61" s="39"/>
      <c r="C61" s="39"/>
      <c r="D61" s="39"/>
      <c r="E61" s="39"/>
      <c r="F61" s="39"/>
      <c r="G61" s="39"/>
      <c r="H61" s="39"/>
      <c r="I61" s="39"/>
      <c r="J61" s="39"/>
      <c r="K61" s="39"/>
      <c r="L61" s="39"/>
      <c r="M61" s="39"/>
      <c r="N61" s="39"/>
      <c r="O61" s="39"/>
    </row>
  </sheetData>
  <protectedRanges>
    <protectedRange password="CDFC" sqref="M54 M39 M23" name="Rango4"/>
    <protectedRange password="CDFC" sqref="I23 I54 I39 L39 L54 L23" name="Rango3"/>
    <protectedRange password="CDFC" sqref="G54 G39 G23" name="Rango2"/>
    <protectedRange password="CDFC" sqref="E23 E54" name="Rango1"/>
  </protectedRanges>
  <mergeCells count="58">
    <mergeCell ref="G57:H57"/>
    <mergeCell ref="G59:H59"/>
    <mergeCell ref="L50:N51"/>
    <mergeCell ref="F51:G52"/>
    <mergeCell ref="H51:I52"/>
    <mergeCell ref="J51:K52"/>
    <mergeCell ref="L52:L53"/>
    <mergeCell ref="M52:N52"/>
    <mergeCell ref="G42:H42"/>
    <mergeCell ref="G43:H43"/>
    <mergeCell ref="A45:C45"/>
    <mergeCell ref="A49:C49"/>
    <mergeCell ref="A50:A53"/>
    <mergeCell ref="B50:B53"/>
    <mergeCell ref="C50:C53"/>
    <mergeCell ref="D50:D53"/>
    <mergeCell ref="E50:E53"/>
    <mergeCell ref="F50:K50"/>
    <mergeCell ref="F35:K35"/>
    <mergeCell ref="L35:N36"/>
    <mergeCell ref="F36:G37"/>
    <mergeCell ref="H36:I37"/>
    <mergeCell ref="J36:K37"/>
    <mergeCell ref="L37:L38"/>
    <mergeCell ref="M37:N37"/>
    <mergeCell ref="G26:H26"/>
    <mergeCell ref="G27:H27"/>
    <mergeCell ref="A28:C28"/>
    <mergeCell ref="A30:C30"/>
    <mergeCell ref="A34:C34"/>
    <mergeCell ref="A35:A38"/>
    <mergeCell ref="B35:B38"/>
    <mergeCell ref="C35:C38"/>
    <mergeCell ref="D35:D38"/>
    <mergeCell ref="E35:E38"/>
    <mergeCell ref="L16:N17"/>
    <mergeCell ref="F17:G18"/>
    <mergeCell ref="H17:I18"/>
    <mergeCell ref="J17:K18"/>
    <mergeCell ref="L18:L19"/>
    <mergeCell ref="M18:N18"/>
    <mergeCell ref="F16:K16"/>
    <mergeCell ref="A16:A19"/>
    <mergeCell ref="B16:B19"/>
    <mergeCell ref="C16:C19"/>
    <mergeCell ref="D16:D19"/>
    <mergeCell ref="E16:E19"/>
    <mergeCell ref="A15:C15"/>
    <mergeCell ref="C1:N1"/>
    <mergeCell ref="A2:N2"/>
    <mergeCell ref="A3:N3"/>
    <mergeCell ref="A4:C4"/>
    <mergeCell ref="A5:E5"/>
    <mergeCell ref="A6:H6"/>
    <mergeCell ref="A8:E8"/>
    <mergeCell ref="A9:E9"/>
    <mergeCell ref="A10:E10"/>
    <mergeCell ref="A11:C11"/>
  </mergeCells>
  <pageMargins left="0.70866141732283472" right="0.70866141732283472" top="0.74803149606299213" bottom="0.74803149606299213" header="0.31496062992125984" footer="0.31496062992125984"/>
  <pageSetup scale="57" fitToHeight="0" orientation="landscape" r:id="rId1"/>
  <rowBreaks count="2" manualBreakCount="2">
    <brk id="29" max="16383" man="1"/>
    <brk id="44"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7DA91-0D25-4850-93EF-A19C502B3316}">
  <sheetPr>
    <pageSetUpPr fitToPage="1"/>
  </sheetPr>
  <dimension ref="A1:O29"/>
  <sheetViews>
    <sheetView workbookViewId="0">
      <selection activeCell="R19" sqref="R19"/>
    </sheetView>
  </sheetViews>
  <sheetFormatPr baseColWidth="10" defaultRowHeight="15" x14ac:dyDescent="0.25"/>
  <cols>
    <col min="3" max="4" width="15.5703125" customWidth="1"/>
    <col min="5" max="5" width="32.140625" customWidth="1"/>
    <col min="7" max="7" width="13.42578125" customWidth="1"/>
    <col min="9" max="9" width="14.85546875" customWidth="1"/>
    <col min="11" max="11" width="13.5703125" customWidth="1"/>
    <col min="12" max="13" width="9.140625" customWidth="1"/>
  </cols>
  <sheetData>
    <row r="1" spans="1:15" x14ac:dyDescent="0.25">
      <c r="A1" s="39"/>
      <c r="B1" s="39"/>
      <c r="C1" s="39"/>
      <c r="D1" s="39"/>
      <c r="E1" s="39"/>
      <c r="F1" s="39"/>
      <c r="G1" s="39"/>
      <c r="H1" s="39"/>
      <c r="I1" s="39"/>
      <c r="J1" s="39"/>
      <c r="K1" s="39"/>
      <c r="L1" s="39"/>
      <c r="M1" s="39"/>
      <c r="N1" s="39"/>
      <c r="O1" s="39"/>
    </row>
    <row r="2" spans="1:15" x14ac:dyDescent="0.25">
      <c r="A2" s="452" t="s">
        <v>0</v>
      </c>
      <c r="B2" s="478"/>
      <c r="C2" s="478"/>
      <c r="D2" s="478"/>
      <c r="E2" s="478"/>
      <c r="F2" s="478"/>
      <c r="G2" s="478"/>
      <c r="H2" s="478"/>
      <c r="I2" s="478"/>
      <c r="J2" s="478"/>
      <c r="K2" s="478"/>
      <c r="L2" s="478"/>
      <c r="M2" s="478"/>
      <c r="N2" s="478"/>
      <c r="O2" s="39"/>
    </row>
    <row r="3" spans="1:15" ht="16.5" x14ac:dyDescent="0.25">
      <c r="A3" s="452" t="s">
        <v>796</v>
      </c>
      <c r="B3" s="452"/>
      <c r="C3" s="452"/>
      <c r="D3" s="452"/>
      <c r="E3" s="452"/>
      <c r="F3" s="452"/>
      <c r="G3" s="452"/>
      <c r="H3" s="452"/>
      <c r="I3" s="452"/>
      <c r="J3" s="452"/>
      <c r="K3" s="452"/>
      <c r="L3" s="452"/>
      <c r="M3" s="452"/>
      <c r="N3" s="452"/>
      <c r="O3" s="39"/>
    </row>
    <row r="4" spans="1:15" ht="16.5" x14ac:dyDescent="0.25">
      <c r="A4" s="452" t="s">
        <v>1</v>
      </c>
      <c r="B4" s="452"/>
      <c r="C4" s="452"/>
      <c r="D4" s="452"/>
      <c r="E4" s="452"/>
      <c r="F4" s="452"/>
      <c r="G4" s="452"/>
      <c r="H4" s="452"/>
      <c r="I4" s="452"/>
      <c r="J4" s="452"/>
      <c r="K4" s="452"/>
      <c r="L4" s="452"/>
      <c r="M4" s="452"/>
      <c r="N4" s="452"/>
      <c r="O4" s="39"/>
    </row>
    <row r="5" spans="1:15" x14ac:dyDescent="0.25">
      <c r="A5" s="39"/>
      <c r="B5" s="39"/>
      <c r="C5" s="39"/>
      <c r="D5" s="39"/>
      <c r="E5" s="39"/>
      <c r="F5" s="39"/>
      <c r="G5" s="39"/>
      <c r="H5" s="39"/>
      <c r="I5" s="39"/>
      <c r="J5" s="39"/>
      <c r="K5" s="39"/>
      <c r="L5" s="39"/>
      <c r="M5" s="39"/>
      <c r="N5" s="39"/>
      <c r="O5" s="39"/>
    </row>
    <row r="6" spans="1:15" x14ac:dyDescent="0.25">
      <c r="A6" s="453" t="s">
        <v>2</v>
      </c>
      <c r="B6" s="453"/>
      <c r="C6" s="453"/>
      <c r="D6" s="65"/>
      <c r="E6" s="65"/>
      <c r="F6" s="65"/>
      <c r="G6" s="41"/>
      <c r="H6" s="41"/>
      <c r="I6" s="41"/>
      <c r="J6" s="41"/>
      <c r="K6" s="41"/>
      <c r="L6" s="41"/>
      <c r="M6" s="41"/>
      <c r="N6" s="41"/>
      <c r="O6" s="39"/>
    </row>
    <row r="7" spans="1:15" x14ac:dyDescent="0.25">
      <c r="A7" s="454" t="s">
        <v>544</v>
      </c>
      <c r="B7" s="455"/>
      <c r="C7" s="455"/>
      <c r="D7" s="455"/>
      <c r="E7" s="455"/>
      <c r="F7" s="66"/>
      <c r="G7" s="67"/>
      <c r="H7" s="67"/>
      <c r="I7" s="67"/>
      <c r="J7" s="67"/>
      <c r="K7" s="67"/>
      <c r="L7" s="67"/>
      <c r="M7" s="67"/>
      <c r="N7" s="68"/>
      <c r="O7" s="39"/>
    </row>
    <row r="8" spans="1:15" ht="15" customHeight="1" x14ac:dyDescent="0.25">
      <c r="A8" s="80" t="s">
        <v>545</v>
      </c>
      <c r="B8" s="81"/>
      <c r="C8" s="81"/>
      <c r="D8" s="81"/>
      <c r="E8" s="81"/>
      <c r="F8" s="81"/>
      <c r="G8" s="69"/>
      <c r="H8" s="69"/>
      <c r="I8" s="69"/>
      <c r="J8" s="69"/>
      <c r="K8" s="69"/>
      <c r="L8" s="69"/>
      <c r="M8" s="69"/>
      <c r="N8" s="72"/>
      <c r="O8" s="39"/>
    </row>
    <row r="9" spans="1:15" x14ac:dyDescent="0.25">
      <c r="A9" s="456" t="s">
        <v>546</v>
      </c>
      <c r="B9" s="453"/>
      <c r="C9" s="453"/>
      <c r="D9" s="453"/>
      <c r="E9" s="453"/>
      <c r="F9" s="480"/>
      <c r="G9" s="480"/>
      <c r="H9" s="480"/>
      <c r="I9" s="480"/>
      <c r="J9" s="69"/>
      <c r="K9" s="69"/>
      <c r="L9" s="69"/>
      <c r="M9" s="69"/>
      <c r="N9" s="72"/>
      <c r="O9" s="39"/>
    </row>
    <row r="10" spans="1:15" ht="15" customHeight="1" x14ac:dyDescent="0.25">
      <c r="A10" s="500" t="s">
        <v>547</v>
      </c>
      <c r="B10" s="501"/>
      <c r="C10" s="501"/>
      <c r="D10" s="501"/>
      <c r="E10" s="501"/>
      <c r="F10" s="501"/>
      <c r="G10" s="501"/>
      <c r="H10" s="69"/>
      <c r="I10" s="69"/>
      <c r="J10" s="69"/>
      <c r="K10" s="69"/>
      <c r="L10" s="69"/>
      <c r="M10" s="69"/>
      <c r="N10" s="72"/>
      <c r="O10" s="39"/>
    </row>
    <row r="11" spans="1:15" x14ac:dyDescent="0.25">
      <c r="A11" s="456" t="s">
        <v>548</v>
      </c>
      <c r="B11" s="453"/>
      <c r="C11" s="453"/>
      <c r="D11" s="453"/>
      <c r="E11" s="453"/>
      <c r="F11" s="71"/>
      <c r="G11" s="69"/>
      <c r="H11" s="69"/>
      <c r="I11" s="69"/>
      <c r="J11" s="69"/>
      <c r="K11" s="69"/>
      <c r="L11" s="69"/>
      <c r="M11" s="69"/>
      <c r="N11" s="72"/>
      <c r="O11" s="39"/>
    </row>
    <row r="12" spans="1:15" x14ac:dyDescent="0.25">
      <c r="A12" s="457" t="s">
        <v>549</v>
      </c>
      <c r="B12" s="458"/>
      <c r="C12" s="458"/>
      <c r="D12" s="458"/>
      <c r="E12" s="458"/>
      <c r="F12" s="11"/>
      <c r="G12" s="12"/>
      <c r="H12" s="12"/>
      <c r="I12" s="12"/>
      <c r="J12" s="105"/>
      <c r="K12" s="105"/>
      <c r="L12" s="105"/>
      <c r="M12" s="105"/>
      <c r="N12" s="90"/>
      <c r="O12" s="39"/>
    </row>
    <row r="13" spans="1:15" x14ac:dyDescent="0.25">
      <c r="A13" s="451" t="s">
        <v>9</v>
      </c>
      <c r="B13" s="451"/>
      <c r="C13" s="451"/>
      <c r="D13" s="73"/>
      <c r="E13" s="74"/>
      <c r="F13" s="74"/>
      <c r="G13" s="74"/>
      <c r="H13" s="74"/>
      <c r="I13" s="74"/>
      <c r="J13" s="74"/>
      <c r="K13" s="74"/>
      <c r="L13" s="74"/>
      <c r="M13" s="74"/>
      <c r="N13" s="74"/>
      <c r="O13" s="39"/>
    </row>
    <row r="14" spans="1:15" x14ac:dyDescent="0.25">
      <c r="A14" s="75" t="s">
        <v>484</v>
      </c>
      <c r="B14" s="76"/>
      <c r="C14" s="77"/>
      <c r="D14" s="77"/>
      <c r="E14" s="77"/>
      <c r="F14" s="77"/>
      <c r="G14" s="77"/>
      <c r="H14" s="77"/>
      <c r="I14" s="77"/>
      <c r="J14" s="77"/>
      <c r="K14" s="77"/>
      <c r="L14" s="77"/>
      <c r="M14" s="77"/>
      <c r="N14" s="78"/>
      <c r="O14" s="39"/>
    </row>
    <row r="15" spans="1:15" x14ac:dyDescent="0.25">
      <c r="A15" s="80" t="s">
        <v>550</v>
      </c>
      <c r="B15" s="81"/>
      <c r="C15" s="81"/>
      <c r="D15" s="81"/>
      <c r="E15" s="79"/>
      <c r="F15" s="79"/>
      <c r="G15" s="79"/>
      <c r="H15" s="79"/>
      <c r="I15" s="79"/>
      <c r="J15" s="79"/>
      <c r="K15" s="79"/>
      <c r="L15" s="79"/>
      <c r="M15" s="79"/>
      <c r="N15" s="82"/>
      <c r="O15" s="39"/>
    </row>
    <row r="16" spans="1:15" x14ac:dyDescent="0.25">
      <c r="A16" s="83" t="s">
        <v>288</v>
      </c>
      <c r="B16" s="84"/>
      <c r="C16" s="84"/>
      <c r="D16" s="84"/>
      <c r="E16" s="85"/>
      <c r="F16" s="85"/>
      <c r="G16" s="85"/>
      <c r="H16" s="85"/>
      <c r="I16" s="85"/>
      <c r="J16" s="85"/>
      <c r="K16" s="85"/>
      <c r="L16" s="85"/>
      <c r="M16" s="85"/>
      <c r="N16" s="86"/>
      <c r="O16" s="39"/>
    </row>
    <row r="17" spans="1:15" x14ac:dyDescent="0.25">
      <c r="A17" s="451" t="s">
        <v>13</v>
      </c>
      <c r="B17" s="451"/>
      <c r="C17" s="451"/>
      <c r="D17" s="73"/>
      <c r="E17" s="74"/>
      <c r="F17" s="74"/>
      <c r="G17" s="74"/>
      <c r="H17" s="74"/>
      <c r="I17" s="74"/>
      <c r="J17" s="74"/>
      <c r="K17" s="74"/>
      <c r="L17" s="74"/>
      <c r="M17" s="74"/>
      <c r="N17" s="74"/>
      <c r="O17" s="39"/>
    </row>
    <row r="18" spans="1:15" x14ac:dyDescent="0.25">
      <c r="A18" s="433" t="s">
        <v>14</v>
      </c>
      <c r="B18" s="433" t="s">
        <v>15</v>
      </c>
      <c r="C18" s="433" t="s">
        <v>16</v>
      </c>
      <c r="D18" s="433" t="s">
        <v>17</v>
      </c>
      <c r="E18" s="436" t="s">
        <v>18</v>
      </c>
      <c r="F18" s="437" t="s">
        <v>19</v>
      </c>
      <c r="G18" s="437"/>
      <c r="H18" s="437"/>
      <c r="I18" s="437"/>
      <c r="J18" s="437"/>
      <c r="K18" s="438"/>
      <c r="L18" s="439" t="s">
        <v>20</v>
      </c>
      <c r="M18" s="440"/>
      <c r="N18" s="441"/>
      <c r="O18" s="39"/>
    </row>
    <row r="19" spans="1:15" x14ac:dyDescent="0.25">
      <c r="A19" s="434"/>
      <c r="B19" s="434"/>
      <c r="C19" s="434"/>
      <c r="D19" s="434"/>
      <c r="E19" s="436"/>
      <c r="F19" s="445" t="s">
        <v>21</v>
      </c>
      <c r="G19" s="446"/>
      <c r="H19" s="445" t="s">
        <v>22</v>
      </c>
      <c r="I19" s="446"/>
      <c r="J19" s="445" t="s">
        <v>23</v>
      </c>
      <c r="K19" s="449"/>
      <c r="L19" s="442"/>
      <c r="M19" s="443"/>
      <c r="N19" s="444"/>
      <c r="O19" s="39"/>
    </row>
    <row r="20" spans="1:15" x14ac:dyDescent="0.25">
      <c r="A20" s="434"/>
      <c r="B20" s="434"/>
      <c r="C20" s="434"/>
      <c r="D20" s="434"/>
      <c r="E20" s="436"/>
      <c r="F20" s="447"/>
      <c r="G20" s="448"/>
      <c r="H20" s="447"/>
      <c r="I20" s="448"/>
      <c r="J20" s="447"/>
      <c r="K20" s="450"/>
      <c r="L20" s="437" t="s">
        <v>24</v>
      </c>
      <c r="M20" s="437" t="s">
        <v>25</v>
      </c>
      <c r="N20" s="437"/>
      <c r="O20" s="39"/>
    </row>
    <row r="21" spans="1:15" ht="51" x14ac:dyDescent="0.25">
      <c r="A21" s="435"/>
      <c r="B21" s="435"/>
      <c r="C21" s="435"/>
      <c r="D21" s="435"/>
      <c r="E21" s="436"/>
      <c r="F21" s="87" t="s">
        <v>26</v>
      </c>
      <c r="G21" s="88" t="s">
        <v>27</v>
      </c>
      <c r="H21" s="87" t="s">
        <v>26</v>
      </c>
      <c r="I21" s="88" t="s">
        <v>27</v>
      </c>
      <c r="J21" s="87" t="s">
        <v>26</v>
      </c>
      <c r="K21" s="89" t="s">
        <v>27</v>
      </c>
      <c r="L21" s="437"/>
      <c r="M21" s="87" t="s">
        <v>28</v>
      </c>
      <c r="N21" s="87" t="s">
        <v>23</v>
      </c>
      <c r="O21" s="39"/>
    </row>
    <row r="22" spans="1:15" ht="63.75" customHeight="1" x14ac:dyDescent="0.25">
      <c r="A22" s="121" t="s">
        <v>263</v>
      </c>
      <c r="B22" s="121" t="s">
        <v>151</v>
      </c>
      <c r="C22" s="121" t="s">
        <v>264</v>
      </c>
      <c r="D22" s="121" t="s">
        <v>265</v>
      </c>
      <c r="E22" s="120" t="s">
        <v>266</v>
      </c>
      <c r="F22" s="119" t="s">
        <v>201</v>
      </c>
      <c r="G22" s="122">
        <v>84</v>
      </c>
      <c r="H22" s="119" t="s">
        <v>267</v>
      </c>
      <c r="I22" s="122">
        <v>144</v>
      </c>
      <c r="J22" s="119" t="s">
        <v>34</v>
      </c>
      <c r="K22" s="123">
        <v>0</v>
      </c>
      <c r="L22" s="122">
        <v>144</v>
      </c>
      <c r="M22" s="122">
        <v>37</v>
      </c>
      <c r="N22" s="122">
        <v>0</v>
      </c>
      <c r="O22" s="39"/>
    </row>
    <row r="23" spans="1:15" ht="48" customHeight="1" x14ac:dyDescent="0.25">
      <c r="A23" s="121" t="s">
        <v>34</v>
      </c>
      <c r="B23" s="121" t="s">
        <v>54</v>
      </c>
      <c r="C23" s="121" t="s">
        <v>34</v>
      </c>
      <c r="D23" s="121" t="s">
        <v>55</v>
      </c>
      <c r="E23" s="120" t="s">
        <v>268</v>
      </c>
      <c r="F23" s="119" t="s">
        <v>201</v>
      </c>
      <c r="G23" s="122">
        <v>44</v>
      </c>
      <c r="H23" s="119" t="s">
        <v>34</v>
      </c>
      <c r="I23" s="122" t="s">
        <v>34</v>
      </c>
      <c r="J23" s="119" t="s">
        <v>34</v>
      </c>
      <c r="K23" s="123">
        <v>0</v>
      </c>
      <c r="L23" s="122" t="s">
        <v>34</v>
      </c>
      <c r="M23" s="122" t="s">
        <v>34</v>
      </c>
      <c r="N23" s="122">
        <v>0</v>
      </c>
      <c r="O23" s="39"/>
    </row>
    <row r="24" spans="1:15" x14ac:dyDescent="0.25">
      <c r="A24" s="41"/>
      <c r="B24" s="41"/>
      <c r="C24" s="92"/>
      <c r="D24" s="92"/>
      <c r="E24" s="93" t="s">
        <v>42</v>
      </c>
      <c r="F24" s="74"/>
      <c r="G24" s="91">
        <f>SUM(G22:G23)</f>
        <v>128</v>
      </c>
      <c r="H24" s="74"/>
      <c r="I24" s="91">
        <f>SUM(I22:I23)</f>
        <v>144</v>
      </c>
      <c r="J24" s="74"/>
      <c r="K24" s="91">
        <f>SUM(K23)</f>
        <v>0</v>
      </c>
      <c r="L24" s="91">
        <f>SUM(L23)</f>
        <v>0</v>
      </c>
      <c r="M24" s="91">
        <f>SUM(M23)</f>
        <v>0</v>
      </c>
      <c r="N24" s="91">
        <f>SUM(N23)</f>
        <v>0</v>
      </c>
      <c r="O24" s="39"/>
    </row>
    <row r="25" spans="1:15" x14ac:dyDescent="0.25">
      <c r="A25" s="41"/>
      <c r="B25" s="41"/>
      <c r="C25" s="92"/>
      <c r="D25" s="92"/>
      <c r="E25" s="93"/>
      <c r="F25" s="74"/>
      <c r="G25" s="74"/>
      <c r="H25" s="74"/>
      <c r="I25" s="74"/>
      <c r="J25" s="74"/>
      <c r="K25" s="74"/>
      <c r="L25" s="74"/>
      <c r="M25" s="74"/>
      <c r="N25" s="74"/>
      <c r="O25" s="39"/>
    </row>
    <row r="26" spans="1:15" x14ac:dyDescent="0.25">
      <c r="A26" s="41"/>
      <c r="B26" s="41"/>
      <c r="C26" s="92"/>
      <c r="D26" s="92"/>
      <c r="E26" s="93" t="s">
        <v>43</v>
      </c>
      <c r="F26" s="74"/>
      <c r="G26" s="431">
        <f>G24+I24+M24</f>
        <v>272</v>
      </c>
      <c r="H26" s="432"/>
      <c r="I26" s="74"/>
      <c r="J26" s="74"/>
      <c r="K26" s="74"/>
      <c r="L26" s="74"/>
      <c r="M26" s="74"/>
      <c r="N26" s="74"/>
      <c r="O26" s="39"/>
    </row>
    <row r="27" spans="1:15" x14ac:dyDescent="0.25">
      <c r="A27" s="41"/>
      <c r="B27" s="41"/>
      <c r="C27" s="92"/>
      <c r="D27" s="92"/>
      <c r="E27" s="93"/>
      <c r="F27" s="74"/>
      <c r="G27" s="74"/>
      <c r="H27" s="74"/>
      <c r="I27" s="74"/>
      <c r="J27" s="74"/>
      <c r="K27" s="74"/>
      <c r="L27" s="74"/>
      <c r="M27" s="74"/>
      <c r="N27" s="74"/>
      <c r="O27" s="39"/>
    </row>
    <row r="28" spans="1:15" x14ac:dyDescent="0.25">
      <c r="A28" s="41"/>
      <c r="B28" s="41"/>
      <c r="C28" s="92"/>
      <c r="D28" s="92"/>
      <c r="E28" s="93" t="s">
        <v>44</v>
      </c>
      <c r="F28" s="74"/>
      <c r="G28" s="431">
        <f>SUM(G26-M24)</f>
        <v>272</v>
      </c>
      <c r="H28" s="432"/>
      <c r="I28" s="74"/>
      <c r="J28" s="74"/>
      <c r="K28" s="74"/>
      <c r="L28" s="74"/>
      <c r="M28" s="74"/>
      <c r="N28" s="74"/>
      <c r="O28" s="39"/>
    </row>
    <row r="29" spans="1:15" x14ac:dyDescent="0.25">
      <c r="A29" s="41"/>
      <c r="B29" s="41"/>
      <c r="C29" s="92"/>
      <c r="D29" s="92"/>
      <c r="E29" s="93"/>
      <c r="F29" s="74"/>
      <c r="G29" s="74"/>
      <c r="H29" s="74"/>
      <c r="I29" s="74"/>
      <c r="J29" s="74"/>
      <c r="K29" s="74"/>
      <c r="L29" s="74"/>
      <c r="M29" s="74"/>
      <c r="N29" s="74"/>
      <c r="O29" s="39"/>
    </row>
  </sheetData>
  <mergeCells count="25">
    <mergeCell ref="G26:H26"/>
    <mergeCell ref="G28:H28"/>
    <mergeCell ref="L18:N19"/>
    <mergeCell ref="F19:G20"/>
    <mergeCell ref="H19:I20"/>
    <mergeCell ref="J19:K20"/>
    <mergeCell ref="L20:L21"/>
    <mergeCell ref="M20:N20"/>
    <mergeCell ref="F18:K18"/>
    <mergeCell ref="A18:A21"/>
    <mergeCell ref="B18:B21"/>
    <mergeCell ref="C18:C21"/>
    <mergeCell ref="D18:D21"/>
    <mergeCell ref="E18:E21"/>
    <mergeCell ref="A17:C17"/>
    <mergeCell ref="A2:N2"/>
    <mergeCell ref="A3:N3"/>
    <mergeCell ref="A4:N4"/>
    <mergeCell ref="A6:C6"/>
    <mergeCell ref="A7:E7"/>
    <mergeCell ref="A10:G10"/>
    <mergeCell ref="A9:I9"/>
    <mergeCell ref="A11:E11"/>
    <mergeCell ref="A12:E12"/>
    <mergeCell ref="A13:C13"/>
  </mergeCells>
  <pageMargins left="0.7" right="0.7" top="0.75" bottom="0.75" header="0.3" footer="0.3"/>
  <pageSetup scale="63"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6291F-1B89-414F-8CCC-532CE76AF3FD}">
  <sheetPr>
    <pageSetUpPr fitToPage="1"/>
  </sheetPr>
  <dimension ref="A1:O102"/>
  <sheetViews>
    <sheetView workbookViewId="0">
      <selection activeCell="Q19" sqref="Q19"/>
    </sheetView>
  </sheetViews>
  <sheetFormatPr baseColWidth="10" defaultRowHeight="15" x14ac:dyDescent="0.25"/>
  <cols>
    <col min="3" max="4" width="18.5703125" customWidth="1"/>
    <col min="5" max="5" width="31.5703125" customWidth="1"/>
    <col min="7" max="7" width="14" customWidth="1"/>
    <col min="9" max="9" width="14.5703125" customWidth="1"/>
    <col min="11" max="11" width="13.42578125" customWidth="1"/>
    <col min="12" max="13" width="8.140625" customWidth="1"/>
  </cols>
  <sheetData>
    <row r="1" spans="1:15" x14ac:dyDescent="0.25">
      <c r="A1" s="50"/>
      <c r="B1" s="50"/>
      <c r="C1" s="50"/>
      <c r="D1" s="50"/>
      <c r="E1" s="50"/>
      <c r="F1" s="50"/>
      <c r="G1" s="50"/>
      <c r="H1" s="50"/>
      <c r="I1" s="50"/>
      <c r="J1" s="50"/>
      <c r="K1" s="50"/>
      <c r="L1" s="50"/>
      <c r="M1" s="50"/>
      <c r="N1" s="50"/>
      <c r="O1" s="51"/>
    </row>
    <row r="2" spans="1:15" x14ac:dyDescent="0.25">
      <c r="A2" s="551" t="s">
        <v>0</v>
      </c>
      <c r="B2" s="551"/>
      <c r="C2" s="551"/>
      <c r="D2" s="551"/>
      <c r="E2" s="551"/>
      <c r="F2" s="551"/>
      <c r="G2" s="551"/>
      <c r="H2" s="551"/>
      <c r="I2" s="551"/>
      <c r="J2" s="551"/>
      <c r="K2" s="551"/>
      <c r="L2" s="551"/>
      <c r="M2" s="551"/>
      <c r="N2" s="551"/>
      <c r="O2" s="51"/>
    </row>
    <row r="3" spans="1:15" x14ac:dyDescent="0.25">
      <c r="A3" s="551" t="s">
        <v>796</v>
      </c>
      <c r="B3" s="551"/>
      <c r="C3" s="551"/>
      <c r="D3" s="551"/>
      <c r="E3" s="551"/>
      <c r="F3" s="551"/>
      <c r="G3" s="551"/>
      <c r="H3" s="551"/>
      <c r="I3" s="551"/>
      <c r="J3" s="551"/>
      <c r="K3" s="551"/>
      <c r="L3" s="551"/>
      <c r="M3" s="551"/>
      <c r="N3" s="551"/>
      <c r="O3" s="51"/>
    </row>
    <row r="4" spans="1:15" x14ac:dyDescent="0.25">
      <c r="A4" s="551" t="s">
        <v>1</v>
      </c>
      <c r="B4" s="551"/>
      <c r="C4" s="551"/>
      <c r="D4" s="551"/>
      <c r="E4" s="551"/>
      <c r="F4" s="551"/>
      <c r="G4" s="551"/>
      <c r="H4" s="551"/>
      <c r="I4" s="551"/>
      <c r="J4" s="551"/>
      <c r="K4" s="551"/>
      <c r="L4" s="551"/>
      <c r="M4" s="551"/>
      <c r="N4" s="551"/>
      <c r="O4" s="51"/>
    </row>
    <row r="5" spans="1:15" x14ac:dyDescent="0.25">
      <c r="A5" s="50"/>
      <c r="B5" s="50"/>
      <c r="C5" s="50"/>
      <c r="D5" s="50"/>
      <c r="E5" s="50"/>
      <c r="F5" s="50"/>
      <c r="G5" s="50"/>
      <c r="H5" s="50"/>
      <c r="I5" s="50"/>
      <c r="J5" s="50"/>
      <c r="K5" s="50"/>
      <c r="L5" s="50"/>
      <c r="M5" s="50"/>
      <c r="N5" s="50"/>
      <c r="O5" s="51"/>
    </row>
    <row r="6" spans="1:15" x14ac:dyDescent="0.25">
      <c r="A6" s="552" t="s">
        <v>2</v>
      </c>
      <c r="B6" s="552"/>
      <c r="C6" s="552"/>
      <c r="D6" s="52"/>
      <c r="E6" s="52"/>
      <c r="F6" s="52"/>
      <c r="G6" s="53"/>
      <c r="H6" s="53"/>
      <c r="I6" s="53"/>
      <c r="J6" s="53"/>
      <c r="K6" s="53"/>
      <c r="L6" s="53"/>
      <c r="M6" s="53"/>
      <c r="N6" s="53"/>
      <c r="O6" s="50"/>
    </row>
    <row r="7" spans="1:15" x14ac:dyDescent="0.25">
      <c r="A7" s="553" t="s">
        <v>269</v>
      </c>
      <c r="B7" s="554"/>
      <c r="C7" s="554"/>
      <c r="D7" s="554"/>
      <c r="E7" s="554"/>
      <c r="F7" s="554"/>
      <c r="G7" s="554"/>
      <c r="H7" s="554"/>
      <c r="I7" s="554"/>
      <c r="J7" s="154"/>
      <c r="K7" s="154"/>
      <c r="L7" s="154"/>
      <c r="M7" s="154"/>
      <c r="N7" s="155"/>
      <c r="O7" s="50"/>
    </row>
    <row r="8" spans="1:15" x14ac:dyDescent="0.25">
      <c r="A8" s="544" t="s">
        <v>577</v>
      </c>
      <c r="B8" s="545"/>
      <c r="C8" s="545"/>
      <c r="D8" s="545"/>
      <c r="E8" s="545"/>
      <c r="F8" s="545"/>
      <c r="G8" s="545"/>
      <c r="H8" s="545"/>
      <c r="I8" s="545"/>
      <c r="J8" s="156"/>
      <c r="K8" s="156"/>
      <c r="L8" s="156"/>
      <c r="M8" s="156"/>
      <c r="N8" s="157"/>
      <c r="O8" s="50"/>
    </row>
    <row r="9" spans="1:15" x14ac:dyDescent="0.25">
      <c r="A9" s="544" t="s">
        <v>270</v>
      </c>
      <c r="B9" s="545"/>
      <c r="C9" s="545"/>
      <c r="D9" s="545"/>
      <c r="E9" s="545"/>
      <c r="F9" s="545"/>
      <c r="G9" s="545"/>
      <c r="H9" s="545"/>
      <c r="I9" s="545"/>
      <c r="J9" s="156"/>
      <c r="K9" s="156"/>
      <c r="L9" s="156"/>
      <c r="M9" s="156"/>
      <c r="N9" s="157"/>
      <c r="O9" s="50"/>
    </row>
    <row r="10" spans="1:15" x14ac:dyDescent="0.25">
      <c r="A10" s="544" t="s">
        <v>271</v>
      </c>
      <c r="B10" s="545"/>
      <c r="C10" s="545"/>
      <c r="D10" s="545"/>
      <c r="E10" s="545"/>
      <c r="F10" s="545"/>
      <c r="G10" s="545"/>
      <c r="H10" s="545"/>
      <c r="I10" s="545"/>
      <c r="J10" s="156"/>
      <c r="K10" s="156"/>
      <c r="L10" s="156"/>
      <c r="M10" s="156"/>
      <c r="N10" s="157"/>
      <c r="O10" s="50"/>
    </row>
    <row r="11" spans="1:15" x14ac:dyDescent="0.25">
      <c r="A11" s="544" t="s">
        <v>272</v>
      </c>
      <c r="B11" s="545"/>
      <c r="C11" s="545"/>
      <c r="D11" s="545"/>
      <c r="E11" s="545"/>
      <c r="F11" s="545"/>
      <c r="G11" s="545"/>
      <c r="H11" s="545"/>
      <c r="I11" s="545"/>
      <c r="J11" s="156"/>
      <c r="K11" s="156"/>
      <c r="L11" s="156"/>
      <c r="M11" s="156"/>
      <c r="N11" s="157"/>
      <c r="O11" s="50"/>
    </row>
    <row r="12" spans="1:15" x14ac:dyDescent="0.25">
      <c r="A12" s="546" t="s">
        <v>273</v>
      </c>
      <c r="B12" s="547"/>
      <c r="C12" s="547"/>
      <c r="D12" s="547"/>
      <c r="E12" s="547"/>
      <c r="F12" s="547"/>
      <c r="G12" s="547"/>
      <c r="H12" s="547"/>
      <c r="I12" s="547"/>
      <c r="J12" s="60"/>
      <c r="K12" s="60"/>
      <c r="L12" s="60"/>
      <c r="M12" s="60"/>
      <c r="N12" s="160"/>
      <c r="O12" s="50"/>
    </row>
    <row r="13" spans="1:15" x14ac:dyDescent="0.25">
      <c r="A13" s="548" t="s">
        <v>9</v>
      </c>
      <c r="B13" s="549"/>
      <c r="C13" s="549"/>
      <c r="D13" s="153"/>
      <c r="E13" s="158"/>
      <c r="F13" s="158"/>
      <c r="G13" s="158"/>
      <c r="H13" s="158"/>
      <c r="I13" s="158"/>
      <c r="J13" s="158"/>
      <c r="K13" s="158"/>
      <c r="L13" s="158"/>
      <c r="M13" s="158"/>
      <c r="N13" s="159"/>
      <c r="O13" s="50"/>
    </row>
    <row r="14" spans="1:15" x14ac:dyDescent="0.25">
      <c r="A14" s="544" t="s">
        <v>10</v>
      </c>
      <c r="B14" s="545"/>
      <c r="C14" s="545"/>
      <c r="D14" s="545"/>
      <c r="E14" s="545"/>
      <c r="F14" s="545"/>
      <c r="G14" s="545"/>
      <c r="H14" s="545"/>
      <c r="I14" s="550"/>
      <c r="J14" s="50"/>
      <c r="K14" s="50"/>
      <c r="L14" s="50"/>
      <c r="M14" s="50"/>
      <c r="N14" s="50"/>
      <c r="O14" s="56"/>
    </row>
    <row r="15" spans="1:15" x14ac:dyDescent="0.25">
      <c r="A15" s="544" t="s">
        <v>274</v>
      </c>
      <c r="B15" s="545"/>
      <c r="C15" s="545"/>
      <c r="D15" s="545"/>
      <c r="E15" s="545"/>
      <c r="F15" s="545"/>
      <c r="G15" s="545"/>
      <c r="H15" s="545"/>
      <c r="I15" s="550"/>
      <c r="J15" s="50"/>
      <c r="K15" s="50"/>
      <c r="L15" s="50"/>
      <c r="M15" s="50"/>
      <c r="N15" s="50"/>
      <c r="O15" s="56"/>
    </row>
    <row r="16" spans="1:15" x14ac:dyDescent="0.25">
      <c r="A16" s="546" t="s">
        <v>275</v>
      </c>
      <c r="B16" s="547"/>
      <c r="C16" s="547"/>
      <c r="D16" s="547"/>
      <c r="E16" s="547"/>
      <c r="F16" s="547"/>
      <c r="G16" s="547"/>
      <c r="H16" s="547"/>
      <c r="I16" s="555"/>
      <c r="J16" s="50"/>
      <c r="K16" s="50"/>
      <c r="L16" s="50"/>
      <c r="M16" s="50"/>
      <c r="N16" s="50"/>
      <c r="O16" s="56"/>
    </row>
    <row r="17" spans="1:15" x14ac:dyDescent="0.25">
      <c r="A17" s="556" t="s">
        <v>13</v>
      </c>
      <c r="B17" s="556"/>
      <c r="C17" s="556"/>
      <c r="D17" s="54"/>
      <c r="E17" s="55"/>
      <c r="F17" s="55"/>
      <c r="G17" s="55"/>
      <c r="H17" s="55"/>
      <c r="I17" s="55"/>
      <c r="J17" s="50"/>
      <c r="K17" s="50"/>
      <c r="L17" s="50"/>
      <c r="M17" s="50"/>
      <c r="N17" s="50"/>
      <c r="O17" s="56"/>
    </row>
    <row r="18" spans="1:15" x14ac:dyDescent="0.25">
      <c r="A18" s="557" t="s">
        <v>14</v>
      </c>
      <c r="B18" s="557" t="s">
        <v>15</v>
      </c>
      <c r="C18" s="557" t="s">
        <v>16</v>
      </c>
      <c r="D18" s="557" t="s">
        <v>17</v>
      </c>
      <c r="E18" s="560" t="s">
        <v>18</v>
      </c>
      <c r="F18" s="562" t="s">
        <v>19</v>
      </c>
      <c r="G18" s="562"/>
      <c r="H18" s="562"/>
      <c r="I18" s="562"/>
      <c r="J18" s="562"/>
      <c r="K18" s="563"/>
      <c r="L18" s="566" t="s">
        <v>20</v>
      </c>
      <c r="M18" s="567"/>
      <c r="N18" s="561"/>
      <c r="O18" s="56"/>
    </row>
    <row r="19" spans="1:15" x14ac:dyDescent="0.25">
      <c r="A19" s="558"/>
      <c r="B19" s="558"/>
      <c r="C19" s="558"/>
      <c r="D19" s="558"/>
      <c r="E19" s="560"/>
      <c r="F19" s="571" t="s">
        <v>21</v>
      </c>
      <c r="G19" s="572"/>
      <c r="H19" s="571" t="s">
        <v>22</v>
      </c>
      <c r="I19" s="572"/>
      <c r="J19" s="571" t="s">
        <v>23</v>
      </c>
      <c r="K19" s="575"/>
      <c r="L19" s="568"/>
      <c r="M19" s="569"/>
      <c r="N19" s="570"/>
      <c r="O19" s="56"/>
    </row>
    <row r="20" spans="1:15" x14ac:dyDescent="0.25">
      <c r="A20" s="558"/>
      <c r="B20" s="558"/>
      <c r="C20" s="558"/>
      <c r="D20" s="558"/>
      <c r="E20" s="560"/>
      <c r="F20" s="573"/>
      <c r="G20" s="574"/>
      <c r="H20" s="573"/>
      <c r="I20" s="574"/>
      <c r="J20" s="573"/>
      <c r="K20" s="576"/>
      <c r="L20" s="562" t="s">
        <v>24</v>
      </c>
      <c r="M20" s="562" t="s">
        <v>25</v>
      </c>
      <c r="N20" s="562"/>
      <c r="O20" s="56"/>
    </row>
    <row r="21" spans="1:15" ht="51" x14ac:dyDescent="0.25">
      <c r="A21" s="559"/>
      <c r="B21" s="559"/>
      <c r="C21" s="559"/>
      <c r="D21" s="558"/>
      <c r="E21" s="561"/>
      <c r="F21" s="57" t="s">
        <v>26</v>
      </c>
      <c r="G21" s="58" t="s">
        <v>27</v>
      </c>
      <c r="H21" s="57" t="s">
        <v>26</v>
      </c>
      <c r="I21" s="58" t="s">
        <v>27</v>
      </c>
      <c r="J21" s="57" t="s">
        <v>26</v>
      </c>
      <c r="K21" s="59" t="s">
        <v>27</v>
      </c>
      <c r="L21" s="562"/>
      <c r="M21" s="57" t="s">
        <v>28</v>
      </c>
      <c r="N21" s="57" t="s">
        <v>23</v>
      </c>
      <c r="O21" s="56"/>
    </row>
    <row r="22" spans="1:15" ht="76.5" x14ac:dyDescent="0.25">
      <c r="A22" s="175" t="s">
        <v>34</v>
      </c>
      <c r="B22" s="176" t="s">
        <v>276</v>
      </c>
      <c r="C22" s="177" t="s">
        <v>34</v>
      </c>
      <c r="D22" s="178" t="s">
        <v>277</v>
      </c>
      <c r="E22" s="178" t="s">
        <v>278</v>
      </c>
      <c r="F22" s="176" t="s">
        <v>279</v>
      </c>
      <c r="G22" s="179">
        <f>73+5-16</f>
        <v>62</v>
      </c>
      <c r="H22" s="180" t="s">
        <v>280</v>
      </c>
      <c r="I22" s="179">
        <f>49+16</f>
        <v>65</v>
      </c>
      <c r="J22" s="180" t="s">
        <v>34</v>
      </c>
      <c r="K22" s="181">
        <v>0</v>
      </c>
      <c r="L22" s="179">
        <v>16</v>
      </c>
      <c r="M22" s="179">
        <v>0</v>
      </c>
      <c r="N22" s="179">
        <v>0</v>
      </c>
      <c r="O22" s="56"/>
    </row>
    <row r="23" spans="1:15" x14ac:dyDescent="0.25">
      <c r="A23" s="53"/>
      <c r="B23" s="53"/>
      <c r="C23" s="62"/>
      <c r="D23" s="62"/>
      <c r="E23" s="63" t="s">
        <v>42</v>
      </c>
      <c r="F23" s="55"/>
      <c r="G23" s="61">
        <f>SUM(G22:G22)</f>
        <v>62</v>
      </c>
      <c r="H23" s="55"/>
      <c r="I23" s="61">
        <f>SUM(I22:I22)</f>
        <v>65</v>
      </c>
      <c r="J23" s="55"/>
      <c r="K23" s="61">
        <f>SUM(K22:K22)</f>
        <v>0</v>
      </c>
      <c r="L23" s="61">
        <f>SUM(L22:L22)</f>
        <v>16</v>
      </c>
      <c r="M23" s="61">
        <f>SUM(M22:M22)</f>
        <v>0</v>
      </c>
      <c r="N23" s="61">
        <f>SUM(N22:N22)</f>
        <v>0</v>
      </c>
      <c r="O23" s="56"/>
    </row>
    <row r="24" spans="1:15" x14ac:dyDescent="0.25">
      <c r="A24" s="53"/>
      <c r="B24" s="53"/>
      <c r="C24" s="62"/>
      <c r="D24" s="62"/>
      <c r="E24" s="63"/>
      <c r="F24" s="55"/>
      <c r="G24" s="55"/>
      <c r="H24" s="55"/>
      <c r="I24" s="55"/>
      <c r="J24" s="55"/>
      <c r="K24" s="55"/>
      <c r="L24" s="55"/>
      <c r="M24" s="55"/>
      <c r="N24" s="55"/>
      <c r="O24" s="56"/>
    </row>
    <row r="25" spans="1:15" x14ac:dyDescent="0.25">
      <c r="A25" s="53"/>
      <c r="B25" s="53"/>
      <c r="C25" s="62"/>
      <c r="D25" s="62"/>
      <c r="E25" s="63" t="s">
        <v>43</v>
      </c>
      <c r="F25" s="55"/>
      <c r="G25" s="564">
        <f>G23+I23+K23+M23</f>
        <v>127</v>
      </c>
      <c r="H25" s="565"/>
      <c r="I25" s="55"/>
      <c r="J25" s="55"/>
      <c r="K25" s="55"/>
      <c r="L25" s="55"/>
      <c r="M25" s="55"/>
      <c r="N25" s="55"/>
      <c r="O25" s="56"/>
    </row>
    <row r="26" spans="1:15" x14ac:dyDescent="0.25">
      <c r="A26" s="53"/>
      <c r="B26" s="53"/>
      <c r="C26" s="62"/>
      <c r="D26" s="62"/>
      <c r="E26" s="63"/>
      <c r="F26" s="55"/>
      <c r="G26" s="55"/>
      <c r="H26" s="55"/>
      <c r="I26" s="55"/>
      <c r="J26" s="55"/>
      <c r="K26" s="55"/>
      <c r="L26" s="55"/>
      <c r="M26" s="55"/>
      <c r="N26" s="55"/>
      <c r="O26" s="56"/>
    </row>
    <row r="27" spans="1:15" x14ac:dyDescent="0.25">
      <c r="A27" s="53"/>
      <c r="B27" s="53"/>
      <c r="C27" s="62"/>
      <c r="D27" s="62"/>
      <c r="E27" s="63" t="s">
        <v>44</v>
      </c>
      <c r="F27" s="55"/>
      <c r="G27" s="564">
        <f>SUM(G25-M23)</f>
        <v>127</v>
      </c>
      <c r="H27" s="565"/>
      <c r="I27" s="55"/>
      <c r="J27" s="55"/>
      <c r="K27" s="55"/>
      <c r="L27" s="55"/>
      <c r="M27" s="55"/>
      <c r="N27" s="55"/>
      <c r="O27" s="56"/>
    </row>
    <row r="28" spans="1:15" x14ac:dyDescent="0.25">
      <c r="A28" s="54"/>
      <c r="B28" s="54"/>
      <c r="C28" s="54"/>
      <c r="D28" s="54"/>
      <c r="E28" s="55"/>
      <c r="F28" s="55"/>
      <c r="G28" s="55"/>
      <c r="H28" s="55"/>
      <c r="I28" s="55"/>
      <c r="J28" s="55"/>
      <c r="K28" s="55"/>
      <c r="L28" s="55"/>
      <c r="M28" s="55"/>
      <c r="N28" s="55"/>
      <c r="O28" s="50"/>
    </row>
    <row r="29" spans="1:15" x14ac:dyDescent="0.25">
      <c r="A29" s="556" t="s">
        <v>9</v>
      </c>
      <c r="B29" s="556"/>
      <c r="C29" s="556"/>
      <c r="D29" s="54"/>
      <c r="E29" s="55"/>
      <c r="F29" s="55"/>
      <c r="G29" s="55"/>
      <c r="H29" s="55"/>
      <c r="I29" s="55"/>
      <c r="J29" s="55"/>
      <c r="K29" s="55"/>
      <c r="L29" s="55"/>
      <c r="M29" s="55"/>
      <c r="N29" s="55"/>
      <c r="O29" s="50"/>
    </row>
    <row r="30" spans="1:15" x14ac:dyDescent="0.25">
      <c r="A30" s="553" t="s">
        <v>10</v>
      </c>
      <c r="B30" s="554"/>
      <c r="C30" s="554"/>
      <c r="D30" s="554"/>
      <c r="E30" s="554"/>
      <c r="F30" s="554"/>
      <c r="G30" s="554"/>
      <c r="H30" s="554"/>
      <c r="I30" s="554"/>
      <c r="J30" s="161"/>
      <c r="K30" s="161"/>
      <c r="L30" s="161"/>
      <c r="M30" s="161"/>
      <c r="N30" s="162"/>
      <c r="O30" s="51"/>
    </row>
    <row r="31" spans="1:15" x14ac:dyDescent="0.25">
      <c r="A31" s="544" t="s">
        <v>281</v>
      </c>
      <c r="B31" s="545"/>
      <c r="C31" s="545"/>
      <c r="D31" s="545"/>
      <c r="E31" s="545"/>
      <c r="F31" s="545"/>
      <c r="G31" s="545"/>
      <c r="H31" s="545"/>
      <c r="I31" s="545"/>
      <c r="J31" s="50"/>
      <c r="K31" s="50"/>
      <c r="L31" s="50"/>
      <c r="M31" s="50"/>
      <c r="N31" s="163"/>
      <c r="O31" s="51"/>
    </row>
    <row r="32" spans="1:15" x14ac:dyDescent="0.25">
      <c r="A32" s="546" t="s">
        <v>282</v>
      </c>
      <c r="B32" s="547"/>
      <c r="C32" s="547"/>
      <c r="D32" s="547"/>
      <c r="E32" s="547"/>
      <c r="F32" s="547"/>
      <c r="G32" s="547"/>
      <c r="H32" s="547"/>
      <c r="I32" s="547"/>
      <c r="J32" s="164"/>
      <c r="K32" s="164"/>
      <c r="L32" s="164"/>
      <c r="M32" s="164"/>
      <c r="N32" s="165"/>
      <c r="O32" s="51"/>
    </row>
    <row r="33" spans="1:15" x14ac:dyDescent="0.25">
      <c r="A33" s="556" t="s">
        <v>13</v>
      </c>
      <c r="B33" s="556"/>
      <c r="C33" s="556"/>
      <c r="D33" s="54"/>
      <c r="E33" s="55"/>
      <c r="F33" s="55"/>
      <c r="G33" s="55"/>
      <c r="H33" s="55"/>
      <c r="I33" s="55"/>
      <c r="J33" s="50"/>
      <c r="K33" s="50"/>
      <c r="L33" s="50"/>
      <c r="M33" s="50"/>
      <c r="N33" s="50"/>
      <c r="O33" s="51"/>
    </row>
    <row r="34" spans="1:15" x14ac:dyDescent="0.25">
      <c r="A34" s="557" t="s">
        <v>14</v>
      </c>
      <c r="B34" s="557" t="s">
        <v>15</v>
      </c>
      <c r="C34" s="557" t="s">
        <v>16</v>
      </c>
      <c r="D34" s="557" t="s">
        <v>17</v>
      </c>
      <c r="E34" s="560" t="s">
        <v>18</v>
      </c>
      <c r="F34" s="562" t="s">
        <v>19</v>
      </c>
      <c r="G34" s="562"/>
      <c r="H34" s="562"/>
      <c r="I34" s="562"/>
      <c r="J34" s="562"/>
      <c r="K34" s="563"/>
      <c r="L34" s="566" t="s">
        <v>20</v>
      </c>
      <c r="M34" s="567"/>
      <c r="N34" s="561"/>
      <c r="O34" s="51"/>
    </row>
    <row r="35" spans="1:15" x14ac:dyDescent="0.25">
      <c r="A35" s="558"/>
      <c r="B35" s="558"/>
      <c r="C35" s="558"/>
      <c r="D35" s="558"/>
      <c r="E35" s="560"/>
      <c r="F35" s="571" t="s">
        <v>21</v>
      </c>
      <c r="G35" s="572"/>
      <c r="H35" s="571" t="s">
        <v>22</v>
      </c>
      <c r="I35" s="572"/>
      <c r="J35" s="571" t="s">
        <v>23</v>
      </c>
      <c r="K35" s="575"/>
      <c r="L35" s="568"/>
      <c r="M35" s="569"/>
      <c r="N35" s="570"/>
      <c r="O35" s="51"/>
    </row>
    <row r="36" spans="1:15" x14ac:dyDescent="0.25">
      <c r="A36" s="558"/>
      <c r="B36" s="558"/>
      <c r="C36" s="558"/>
      <c r="D36" s="558"/>
      <c r="E36" s="560"/>
      <c r="F36" s="573"/>
      <c r="G36" s="574"/>
      <c r="H36" s="573"/>
      <c r="I36" s="574"/>
      <c r="J36" s="573"/>
      <c r="K36" s="576"/>
      <c r="L36" s="562" t="s">
        <v>24</v>
      </c>
      <c r="M36" s="562" t="s">
        <v>25</v>
      </c>
      <c r="N36" s="562"/>
      <c r="O36" s="51"/>
    </row>
    <row r="37" spans="1:15" ht="51" x14ac:dyDescent="0.25">
      <c r="A37" s="559"/>
      <c r="B37" s="559"/>
      <c r="C37" s="559"/>
      <c r="D37" s="558"/>
      <c r="E37" s="561"/>
      <c r="F37" s="57" t="s">
        <v>26</v>
      </c>
      <c r="G37" s="58" t="s">
        <v>27</v>
      </c>
      <c r="H37" s="57" t="s">
        <v>26</v>
      </c>
      <c r="I37" s="58" t="s">
        <v>27</v>
      </c>
      <c r="J37" s="57" t="s">
        <v>26</v>
      </c>
      <c r="K37" s="59" t="s">
        <v>27</v>
      </c>
      <c r="L37" s="562"/>
      <c r="M37" s="57" t="s">
        <v>28</v>
      </c>
      <c r="N37" s="57" t="s">
        <v>23</v>
      </c>
      <c r="O37" s="51"/>
    </row>
    <row r="38" spans="1:15" ht="38.25" x14ac:dyDescent="0.25">
      <c r="A38" s="175" t="s">
        <v>34</v>
      </c>
      <c r="B38" s="176" t="s">
        <v>54</v>
      </c>
      <c r="C38" s="177" t="s">
        <v>34</v>
      </c>
      <c r="D38" s="178" t="s">
        <v>283</v>
      </c>
      <c r="E38" s="178" t="s">
        <v>284</v>
      </c>
      <c r="F38" s="176" t="s">
        <v>285</v>
      </c>
      <c r="G38" s="179">
        <f>8-2</f>
        <v>6</v>
      </c>
      <c r="H38" s="180" t="s">
        <v>286</v>
      </c>
      <c r="I38" s="179">
        <f>3+2</f>
        <v>5</v>
      </c>
      <c r="J38" s="180" t="s">
        <v>34</v>
      </c>
      <c r="K38" s="181">
        <v>0</v>
      </c>
      <c r="L38" s="179">
        <v>2</v>
      </c>
      <c r="M38" s="179">
        <v>0</v>
      </c>
      <c r="N38" s="179">
        <v>0</v>
      </c>
      <c r="O38" s="51"/>
    </row>
    <row r="39" spans="1:15" x14ac:dyDescent="0.25">
      <c r="A39" s="53"/>
      <c r="B39" s="53"/>
      <c r="C39" s="62"/>
      <c r="D39" s="62"/>
      <c r="E39" s="63" t="s">
        <v>42</v>
      </c>
      <c r="F39" s="55"/>
      <c r="G39" s="61">
        <f>SUM(G38:G38)</f>
        <v>6</v>
      </c>
      <c r="H39" s="55"/>
      <c r="I39" s="61">
        <f>SUM(I38:I38)</f>
        <v>5</v>
      </c>
      <c r="J39" s="55"/>
      <c r="K39" s="61">
        <f>SUM(K38:K38)</f>
        <v>0</v>
      </c>
      <c r="L39" s="61">
        <f>SUM(L38:L38)</f>
        <v>2</v>
      </c>
      <c r="M39" s="61">
        <f>SUM(M38:M38)</f>
        <v>0</v>
      </c>
      <c r="N39" s="61">
        <f>SUM(N38:N38)</f>
        <v>0</v>
      </c>
      <c r="O39" s="51"/>
    </row>
    <row r="40" spans="1:15" x14ac:dyDescent="0.25">
      <c r="A40" s="53"/>
      <c r="B40" s="53"/>
      <c r="C40" s="62"/>
      <c r="D40" s="62"/>
      <c r="E40" s="63"/>
      <c r="F40" s="55"/>
      <c r="G40" s="55"/>
      <c r="H40" s="55"/>
      <c r="I40" s="55"/>
      <c r="J40" s="55"/>
      <c r="K40" s="55"/>
      <c r="L40" s="55"/>
      <c r="M40" s="55"/>
      <c r="N40" s="55"/>
      <c r="O40" s="51"/>
    </row>
    <row r="41" spans="1:15" x14ac:dyDescent="0.25">
      <c r="A41" s="53"/>
      <c r="B41" s="53"/>
      <c r="C41" s="62"/>
      <c r="D41" s="62"/>
      <c r="E41" s="63" t="s">
        <v>43</v>
      </c>
      <c r="F41" s="55"/>
      <c r="G41" s="564">
        <f>G39+I39+K39+M39</f>
        <v>11</v>
      </c>
      <c r="H41" s="565"/>
      <c r="I41" s="55"/>
      <c r="J41" s="55"/>
      <c r="K41" s="55"/>
      <c r="L41" s="55"/>
      <c r="M41" s="55"/>
      <c r="N41" s="55"/>
      <c r="O41" s="51"/>
    </row>
    <row r="42" spans="1:15" x14ac:dyDescent="0.25">
      <c r="A42" s="53"/>
      <c r="B42" s="53"/>
      <c r="C42" s="62"/>
      <c r="D42" s="62"/>
      <c r="E42" s="63"/>
      <c r="F42" s="55"/>
      <c r="G42" s="55"/>
      <c r="H42" s="55"/>
      <c r="I42" s="55"/>
      <c r="J42" s="55"/>
      <c r="K42" s="55"/>
      <c r="L42" s="55"/>
      <c r="M42" s="55"/>
      <c r="N42" s="55"/>
      <c r="O42" s="51"/>
    </row>
    <row r="43" spans="1:15" x14ac:dyDescent="0.25">
      <c r="A43" s="53"/>
      <c r="B43" s="53"/>
      <c r="C43" s="62"/>
      <c r="D43" s="62"/>
      <c r="E43" s="63" t="s">
        <v>44</v>
      </c>
      <c r="F43" s="55"/>
      <c r="G43" s="564">
        <f>SUM(G41-M39)</f>
        <v>11</v>
      </c>
      <c r="H43" s="565"/>
      <c r="I43" s="55"/>
      <c r="J43" s="55"/>
      <c r="K43" s="55"/>
      <c r="L43" s="55"/>
      <c r="M43" s="55"/>
      <c r="N43" s="55"/>
      <c r="O43" s="51"/>
    </row>
    <row r="44" spans="1:15" x14ac:dyDescent="0.25">
      <c r="A44" s="53"/>
      <c r="B44" s="53"/>
      <c r="C44" s="62"/>
      <c r="D44" s="62"/>
      <c r="E44" s="63"/>
      <c r="F44" s="55"/>
      <c r="G44" s="55"/>
      <c r="H44" s="55"/>
      <c r="I44" s="55"/>
      <c r="J44" s="55"/>
      <c r="K44" s="55"/>
      <c r="L44" s="55"/>
      <c r="M44" s="55"/>
      <c r="N44" s="55"/>
      <c r="O44" s="51"/>
    </row>
    <row r="45" spans="1:15" x14ac:dyDescent="0.25">
      <c r="A45" s="53"/>
      <c r="B45" s="53"/>
      <c r="C45" s="62"/>
      <c r="D45" s="62"/>
      <c r="E45" s="63"/>
      <c r="F45" s="55"/>
      <c r="G45" s="55"/>
      <c r="H45" s="55"/>
      <c r="I45" s="55"/>
      <c r="J45" s="55"/>
      <c r="K45" s="55"/>
      <c r="L45" s="55"/>
      <c r="M45" s="55"/>
      <c r="N45" s="55"/>
      <c r="O45" s="51"/>
    </row>
    <row r="46" spans="1:15" x14ac:dyDescent="0.25">
      <c r="A46" s="54"/>
      <c r="B46" s="54"/>
      <c r="C46" s="54"/>
      <c r="D46" s="54"/>
      <c r="E46" s="55"/>
      <c r="F46" s="55"/>
      <c r="G46" s="55"/>
      <c r="H46" s="55"/>
      <c r="I46" s="55"/>
      <c r="J46" s="55"/>
      <c r="K46" s="55"/>
      <c r="L46" s="55"/>
      <c r="M46" s="55"/>
      <c r="N46" s="55"/>
      <c r="O46" s="50"/>
    </row>
    <row r="47" spans="1:15" x14ac:dyDescent="0.25">
      <c r="A47" s="54"/>
      <c r="B47" s="54"/>
      <c r="C47" s="54"/>
      <c r="D47" s="54"/>
      <c r="E47" s="55"/>
      <c r="F47" s="55"/>
      <c r="G47" s="55"/>
      <c r="H47" s="55"/>
      <c r="I47" s="55"/>
      <c r="J47" s="55"/>
      <c r="K47" s="55"/>
      <c r="L47" s="55"/>
      <c r="M47" s="55"/>
      <c r="N47" s="55"/>
      <c r="O47" s="50"/>
    </row>
    <row r="48" spans="1:15" x14ac:dyDescent="0.25">
      <c r="A48" s="556" t="s">
        <v>9</v>
      </c>
      <c r="B48" s="556"/>
      <c r="C48" s="556"/>
      <c r="D48" s="54"/>
      <c r="E48" s="55"/>
      <c r="F48" s="55"/>
      <c r="G48" s="55"/>
      <c r="H48" s="55"/>
      <c r="I48" s="55"/>
      <c r="J48" s="55"/>
      <c r="K48" s="55"/>
      <c r="L48" s="55"/>
      <c r="M48" s="55"/>
      <c r="N48" s="55"/>
      <c r="O48" s="50"/>
    </row>
    <row r="49" spans="1:15" ht="15" customHeight="1" x14ac:dyDescent="0.25">
      <c r="A49" s="553" t="s">
        <v>10</v>
      </c>
      <c r="B49" s="577"/>
      <c r="C49" s="577"/>
      <c r="D49" s="577"/>
      <c r="E49" s="577"/>
      <c r="F49" s="577"/>
      <c r="G49" s="577"/>
      <c r="H49" s="577"/>
      <c r="I49" s="577"/>
      <c r="J49" s="166"/>
      <c r="K49" s="166"/>
      <c r="L49" s="166"/>
      <c r="M49" s="166"/>
      <c r="N49" s="167"/>
      <c r="O49" s="50"/>
    </row>
    <row r="50" spans="1:15" x14ac:dyDescent="0.25">
      <c r="A50" s="544" t="s">
        <v>287</v>
      </c>
      <c r="B50" s="578"/>
      <c r="C50" s="578"/>
      <c r="D50" s="578"/>
      <c r="E50" s="578"/>
      <c r="F50" s="578"/>
      <c r="G50" s="578"/>
      <c r="H50" s="578"/>
      <c r="I50" s="578"/>
      <c r="J50" s="55"/>
      <c r="K50" s="55"/>
      <c r="L50" s="55"/>
      <c r="M50" s="55"/>
      <c r="N50" s="168"/>
      <c r="O50" s="50"/>
    </row>
    <row r="51" spans="1:15" x14ac:dyDescent="0.25">
      <c r="A51" s="546" t="s">
        <v>288</v>
      </c>
      <c r="B51" s="579"/>
      <c r="C51" s="579"/>
      <c r="D51" s="579"/>
      <c r="E51" s="579"/>
      <c r="F51" s="579"/>
      <c r="G51" s="579"/>
      <c r="H51" s="579"/>
      <c r="I51" s="579"/>
      <c r="J51" s="158"/>
      <c r="K51" s="158"/>
      <c r="L51" s="158"/>
      <c r="M51" s="158"/>
      <c r="N51" s="159"/>
      <c r="O51" s="50"/>
    </row>
    <row r="52" spans="1:15" x14ac:dyDescent="0.25">
      <c r="A52" s="549" t="s">
        <v>13</v>
      </c>
      <c r="B52" s="549"/>
      <c r="C52" s="549"/>
      <c r="D52" s="54"/>
      <c r="E52" s="55"/>
      <c r="F52" s="55"/>
      <c r="G52" s="55"/>
      <c r="H52" s="55"/>
      <c r="I52" s="55"/>
      <c r="J52" s="55"/>
      <c r="K52" s="55"/>
      <c r="L52" s="55"/>
      <c r="M52" s="55"/>
      <c r="N52" s="55"/>
      <c r="O52" s="50"/>
    </row>
    <row r="53" spans="1:15" x14ac:dyDescent="0.25">
      <c r="A53" s="580" t="s">
        <v>14</v>
      </c>
      <c r="B53" s="580" t="s">
        <v>15</v>
      </c>
      <c r="C53" s="580" t="s">
        <v>16</v>
      </c>
      <c r="D53" s="580" t="s">
        <v>17</v>
      </c>
      <c r="E53" s="580" t="s">
        <v>18</v>
      </c>
      <c r="F53" s="562" t="s">
        <v>19</v>
      </c>
      <c r="G53" s="562"/>
      <c r="H53" s="562"/>
      <c r="I53" s="562"/>
      <c r="J53" s="562"/>
      <c r="K53" s="562"/>
      <c r="L53" s="580" t="s">
        <v>20</v>
      </c>
      <c r="M53" s="580"/>
      <c r="N53" s="580"/>
      <c r="O53" s="50"/>
    </row>
    <row r="54" spans="1:15" x14ac:dyDescent="0.25">
      <c r="A54" s="580"/>
      <c r="B54" s="580"/>
      <c r="C54" s="580"/>
      <c r="D54" s="580"/>
      <c r="E54" s="580"/>
      <c r="F54" s="562" t="s">
        <v>21</v>
      </c>
      <c r="G54" s="562"/>
      <c r="H54" s="562" t="s">
        <v>22</v>
      </c>
      <c r="I54" s="562"/>
      <c r="J54" s="562" t="s">
        <v>23</v>
      </c>
      <c r="K54" s="562"/>
      <c r="L54" s="580"/>
      <c r="M54" s="580"/>
      <c r="N54" s="580"/>
      <c r="O54" s="50"/>
    </row>
    <row r="55" spans="1:15" x14ac:dyDescent="0.25">
      <c r="A55" s="580"/>
      <c r="B55" s="580"/>
      <c r="C55" s="580"/>
      <c r="D55" s="580"/>
      <c r="E55" s="580"/>
      <c r="F55" s="562"/>
      <c r="G55" s="562"/>
      <c r="H55" s="562"/>
      <c r="I55" s="562"/>
      <c r="J55" s="562"/>
      <c r="K55" s="562"/>
      <c r="L55" s="562" t="s">
        <v>24</v>
      </c>
      <c r="M55" s="562" t="s">
        <v>25</v>
      </c>
      <c r="N55" s="562"/>
      <c r="O55" s="50"/>
    </row>
    <row r="56" spans="1:15" ht="51" x14ac:dyDescent="0.25">
      <c r="A56" s="580"/>
      <c r="B56" s="580"/>
      <c r="C56" s="580"/>
      <c r="D56" s="580"/>
      <c r="E56" s="580"/>
      <c r="F56" s="57" t="s">
        <v>26</v>
      </c>
      <c r="G56" s="58" t="s">
        <v>27</v>
      </c>
      <c r="H56" s="57" t="s">
        <v>26</v>
      </c>
      <c r="I56" s="58" t="s">
        <v>27</v>
      </c>
      <c r="J56" s="57" t="s">
        <v>26</v>
      </c>
      <c r="K56" s="58" t="s">
        <v>27</v>
      </c>
      <c r="L56" s="562"/>
      <c r="M56" s="57" t="s">
        <v>28</v>
      </c>
      <c r="N56" s="57" t="s">
        <v>23</v>
      </c>
      <c r="O56" s="50"/>
    </row>
    <row r="57" spans="1:15" ht="25.5" x14ac:dyDescent="0.25">
      <c r="A57" s="182" t="s">
        <v>34</v>
      </c>
      <c r="B57" s="180" t="s">
        <v>86</v>
      </c>
      <c r="C57" s="183" t="s">
        <v>34</v>
      </c>
      <c r="D57" s="183" t="s">
        <v>87</v>
      </c>
      <c r="E57" s="178" t="s">
        <v>289</v>
      </c>
      <c r="F57" s="180" t="s">
        <v>290</v>
      </c>
      <c r="G57" s="179">
        <v>9</v>
      </c>
      <c r="H57" s="180" t="s">
        <v>291</v>
      </c>
      <c r="I57" s="179">
        <v>38</v>
      </c>
      <c r="J57" s="180" t="s">
        <v>34</v>
      </c>
      <c r="K57" s="181">
        <v>0</v>
      </c>
      <c r="L57" s="179">
        <v>38</v>
      </c>
      <c r="M57" s="179">
        <v>0</v>
      </c>
      <c r="N57" s="179">
        <v>0</v>
      </c>
      <c r="O57" s="50"/>
    </row>
    <row r="58" spans="1:15" ht="38.25" x14ac:dyDescent="0.25">
      <c r="A58" s="182" t="s">
        <v>34</v>
      </c>
      <c r="B58" s="182" t="s">
        <v>48</v>
      </c>
      <c r="C58" s="183" t="s">
        <v>34</v>
      </c>
      <c r="D58" s="183" t="s">
        <v>292</v>
      </c>
      <c r="E58" s="178" t="s">
        <v>293</v>
      </c>
      <c r="F58" s="180" t="s">
        <v>211</v>
      </c>
      <c r="G58" s="179">
        <f>22+1-5</f>
        <v>18</v>
      </c>
      <c r="H58" s="180" t="s">
        <v>294</v>
      </c>
      <c r="I58" s="179">
        <v>5</v>
      </c>
      <c r="J58" s="180" t="s">
        <v>34</v>
      </c>
      <c r="K58" s="181">
        <v>0</v>
      </c>
      <c r="L58" s="179">
        <v>5</v>
      </c>
      <c r="M58" s="179">
        <v>0</v>
      </c>
      <c r="N58" s="179">
        <v>0</v>
      </c>
      <c r="O58" s="50"/>
    </row>
    <row r="59" spans="1:15" ht="25.5" x14ac:dyDescent="0.25">
      <c r="A59" s="182" t="s">
        <v>34</v>
      </c>
      <c r="B59" s="182" t="s">
        <v>295</v>
      </c>
      <c r="C59" s="183" t="s">
        <v>34</v>
      </c>
      <c r="D59" s="183" t="s">
        <v>296</v>
      </c>
      <c r="E59" s="178" t="s">
        <v>297</v>
      </c>
      <c r="F59" s="180" t="s">
        <v>298</v>
      </c>
      <c r="G59" s="179">
        <f>10+1</f>
        <v>11</v>
      </c>
      <c r="H59" s="180" t="s">
        <v>34</v>
      </c>
      <c r="I59" s="179">
        <v>0</v>
      </c>
      <c r="J59" s="180" t="s">
        <v>34</v>
      </c>
      <c r="K59" s="181">
        <v>0</v>
      </c>
      <c r="L59" s="179">
        <v>0</v>
      </c>
      <c r="M59" s="179">
        <v>0</v>
      </c>
      <c r="N59" s="179">
        <v>0</v>
      </c>
      <c r="O59" s="50"/>
    </row>
    <row r="60" spans="1:15" x14ac:dyDescent="0.25">
      <c r="A60" s="53"/>
      <c r="B60" s="53"/>
      <c r="C60" s="62"/>
      <c r="D60" s="62"/>
      <c r="E60" s="63" t="s">
        <v>42</v>
      </c>
      <c r="F60" s="55"/>
      <c r="G60" s="61">
        <f>SUM(G57:G59)</f>
        <v>38</v>
      </c>
      <c r="H60" s="55"/>
      <c r="I60" s="61">
        <f>SUM(I57:I59)</f>
        <v>43</v>
      </c>
      <c r="J60" s="55"/>
      <c r="K60" s="61">
        <f>SUM(K57:K59)</f>
        <v>0</v>
      </c>
      <c r="L60" s="61">
        <f>SUM(L57:L59)</f>
        <v>43</v>
      </c>
      <c r="M60" s="61">
        <f>SUM(M57:M59)</f>
        <v>0</v>
      </c>
      <c r="N60" s="61">
        <f>SUM(N57:N59)</f>
        <v>0</v>
      </c>
      <c r="O60" s="50"/>
    </row>
    <row r="61" spans="1:15" x14ac:dyDescent="0.25">
      <c r="A61" s="53"/>
      <c r="B61" s="53"/>
      <c r="C61" s="62"/>
      <c r="D61" s="62"/>
      <c r="E61" s="63"/>
      <c r="F61" s="55"/>
      <c r="G61" s="55"/>
      <c r="H61" s="55"/>
      <c r="I61" s="55"/>
      <c r="J61" s="55"/>
      <c r="K61" s="55"/>
      <c r="L61" s="55"/>
      <c r="M61" s="55"/>
      <c r="N61" s="55"/>
      <c r="O61" s="50"/>
    </row>
    <row r="62" spans="1:15" x14ac:dyDescent="0.25">
      <c r="A62" s="53"/>
      <c r="B62" s="53"/>
      <c r="C62" s="62"/>
      <c r="D62" s="62"/>
      <c r="E62" s="63" t="s">
        <v>43</v>
      </c>
      <c r="F62" s="55"/>
      <c r="G62" s="564">
        <f>G60+I60+K60+M60</f>
        <v>81</v>
      </c>
      <c r="H62" s="565"/>
      <c r="I62" s="55"/>
      <c r="J62" s="55"/>
      <c r="K62" s="55"/>
      <c r="L62" s="55"/>
      <c r="M62" s="55"/>
      <c r="N62" s="55"/>
      <c r="O62" s="50"/>
    </row>
    <row r="63" spans="1:15" x14ac:dyDescent="0.25">
      <c r="A63" s="53"/>
      <c r="B63" s="53"/>
      <c r="C63" s="62"/>
      <c r="D63" s="62"/>
      <c r="E63" s="63"/>
      <c r="F63" s="55"/>
      <c r="G63" s="55"/>
      <c r="H63" s="55"/>
      <c r="I63" s="55"/>
      <c r="J63" s="55"/>
      <c r="K63" s="55"/>
      <c r="L63" s="55"/>
      <c r="M63" s="55"/>
      <c r="N63" s="55"/>
      <c r="O63" s="50"/>
    </row>
    <row r="64" spans="1:15" x14ac:dyDescent="0.25">
      <c r="A64" s="53"/>
      <c r="B64" s="53"/>
      <c r="C64" s="62"/>
      <c r="D64" s="62"/>
      <c r="E64" s="63" t="s">
        <v>44</v>
      </c>
      <c r="F64" s="55"/>
      <c r="G64" s="564">
        <f>SUM(G62-M60)</f>
        <v>81</v>
      </c>
      <c r="H64" s="565"/>
      <c r="I64" s="55"/>
      <c r="J64" s="55"/>
      <c r="K64" s="55"/>
      <c r="L64" s="55"/>
      <c r="M64" s="55"/>
      <c r="N64" s="55"/>
      <c r="O64" s="50"/>
    </row>
    <row r="65" spans="1:15" x14ac:dyDescent="0.25">
      <c r="A65" s="53"/>
      <c r="B65" s="53"/>
      <c r="C65" s="62"/>
      <c r="D65" s="62"/>
      <c r="E65" s="63"/>
      <c r="F65" s="55"/>
      <c r="G65" s="55"/>
      <c r="H65" s="55"/>
      <c r="I65" s="55"/>
      <c r="J65" s="55"/>
      <c r="K65" s="55"/>
      <c r="L65" s="55"/>
      <c r="M65" s="55"/>
      <c r="N65" s="55"/>
      <c r="O65" s="50"/>
    </row>
    <row r="66" spans="1:15" x14ac:dyDescent="0.25">
      <c r="A66" s="53"/>
      <c r="B66" s="53"/>
      <c r="C66" s="62"/>
      <c r="D66" s="62"/>
      <c r="E66" s="63"/>
      <c r="F66" s="55"/>
      <c r="G66" s="55"/>
      <c r="H66" s="55"/>
      <c r="I66" s="55"/>
      <c r="J66" s="55"/>
      <c r="K66" s="55"/>
      <c r="L66" s="55"/>
      <c r="M66" s="55"/>
      <c r="N66" s="55"/>
      <c r="O66" s="50"/>
    </row>
    <row r="67" spans="1:15" x14ac:dyDescent="0.25">
      <c r="A67" s="556" t="s">
        <v>9</v>
      </c>
      <c r="B67" s="556"/>
      <c r="C67" s="556"/>
      <c r="D67" s="54"/>
      <c r="E67" s="55"/>
      <c r="F67" s="55"/>
      <c r="G67" s="55"/>
      <c r="H67" s="55"/>
      <c r="I67" s="55"/>
      <c r="J67" s="55"/>
      <c r="K67" s="55"/>
      <c r="L67" s="55"/>
      <c r="M67" s="55"/>
      <c r="N67" s="55"/>
      <c r="O67" s="50"/>
    </row>
    <row r="68" spans="1:15" x14ac:dyDescent="0.25">
      <c r="A68" s="553" t="s">
        <v>10</v>
      </c>
      <c r="B68" s="554"/>
      <c r="C68" s="554"/>
      <c r="D68" s="554"/>
      <c r="E68" s="554"/>
      <c r="F68" s="554"/>
      <c r="G68" s="554"/>
      <c r="H68" s="554"/>
      <c r="I68" s="554"/>
      <c r="J68" s="161"/>
      <c r="K68" s="161"/>
      <c r="L68" s="161"/>
      <c r="M68" s="161"/>
      <c r="N68" s="162"/>
      <c r="O68" s="50"/>
    </row>
    <row r="69" spans="1:15" x14ac:dyDescent="0.25">
      <c r="A69" s="544" t="s">
        <v>299</v>
      </c>
      <c r="B69" s="545"/>
      <c r="C69" s="545"/>
      <c r="D69" s="545"/>
      <c r="E69" s="545"/>
      <c r="F69" s="545"/>
      <c r="G69" s="545"/>
      <c r="H69" s="545"/>
      <c r="I69" s="545"/>
      <c r="J69" s="50"/>
      <c r="K69" s="50"/>
      <c r="L69" s="50"/>
      <c r="M69" s="50"/>
      <c r="N69" s="163"/>
      <c r="O69" s="50"/>
    </row>
    <row r="70" spans="1:15" x14ac:dyDescent="0.25">
      <c r="A70" s="546" t="s">
        <v>300</v>
      </c>
      <c r="B70" s="547"/>
      <c r="C70" s="547"/>
      <c r="D70" s="547"/>
      <c r="E70" s="547"/>
      <c r="F70" s="547"/>
      <c r="G70" s="547"/>
      <c r="H70" s="547"/>
      <c r="I70" s="547"/>
      <c r="J70" s="164"/>
      <c r="K70" s="164"/>
      <c r="L70" s="164"/>
      <c r="M70" s="164"/>
      <c r="N70" s="165"/>
      <c r="O70" s="50"/>
    </row>
    <row r="71" spans="1:15" x14ac:dyDescent="0.25">
      <c r="A71" s="556" t="s">
        <v>13</v>
      </c>
      <c r="B71" s="556"/>
      <c r="C71" s="556"/>
      <c r="D71" s="54"/>
      <c r="E71" s="55"/>
      <c r="F71" s="55"/>
      <c r="G71" s="55"/>
      <c r="H71" s="55"/>
      <c r="I71" s="55"/>
      <c r="J71" s="50"/>
      <c r="K71" s="50"/>
      <c r="L71" s="50"/>
      <c r="M71" s="50"/>
      <c r="N71" s="50"/>
      <c r="O71" s="50"/>
    </row>
    <row r="72" spans="1:15" x14ac:dyDescent="0.25">
      <c r="A72" s="580" t="s">
        <v>14</v>
      </c>
      <c r="B72" s="580" t="s">
        <v>15</v>
      </c>
      <c r="C72" s="580" t="s">
        <v>16</v>
      </c>
      <c r="D72" s="580" t="s">
        <v>17</v>
      </c>
      <c r="E72" s="580" t="s">
        <v>18</v>
      </c>
      <c r="F72" s="562" t="s">
        <v>19</v>
      </c>
      <c r="G72" s="562"/>
      <c r="H72" s="562"/>
      <c r="I72" s="562"/>
      <c r="J72" s="562"/>
      <c r="K72" s="562"/>
      <c r="L72" s="580" t="s">
        <v>20</v>
      </c>
      <c r="M72" s="580"/>
      <c r="N72" s="580"/>
      <c r="O72" s="50"/>
    </row>
    <row r="73" spans="1:15" x14ac:dyDescent="0.25">
      <c r="A73" s="580"/>
      <c r="B73" s="580"/>
      <c r="C73" s="580"/>
      <c r="D73" s="580"/>
      <c r="E73" s="580"/>
      <c r="F73" s="562" t="s">
        <v>21</v>
      </c>
      <c r="G73" s="562"/>
      <c r="H73" s="562" t="s">
        <v>22</v>
      </c>
      <c r="I73" s="562"/>
      <c r="J73" s="562" t="s">
        <v>23</v>
      </c>
      <c r="K73" s="562"/>
      <c r="L73" s="580"/>
      <c r="M73" s="580"/>
      <c r="N73" s="580"/>
      <c r="O73" s="50"/>
    </row>
    <row r="74" spans="1:15" x14ac:dyDescent="0.25">
      <c r="A74" s="580"/>
      <c r="B74" s="580"/>
      <c r="C74" s="580"/>
      <c r="D74" s="580"/>
      <c r="E74" s="580"/>
      <c r="F74" s="562"/>
      <c r="G74" s="562"/>
      <c r="H74" s="562"/>
      <c r="I74" s="562"/>
      <c r="J74" s="562"/>
      <c r="K74" s="562"/>
      <c r="L74" s="562" t="s">
        <v>24</v>
      </c>
      <c r="M74" s="562" t="s">
        <v>25</v>
      </c>
      <c r="N74" s="562"/>
      <c r="O74" s="50"/>
    </row>
    <row r="75" spans="1:15" ht="51" x14ac:dyDescent="0.25">
      <c r="A75" s="580"/>
      <c r="B75" s="580"/>
      <c r="C75" s="580"/>
      <c r="D75" s="580"/>
      <c r="E75" s="580"/>
      <c r="F75" s="57" t="s">
        <v>26</v>
      </c>
      <c r="G75" s="58" t="s">
        <v>27</v>
      </c>
      <c r="H75" s="57" t="s">
        <v>26</v>
      </c>
      <c r="I75" s="58" t="s">
        <v>27</v>
      </c>
      <c r="J75" s="57" t="s">
        <v>26</v>
      </c>
      <c r="K75" s="58" t="s">
        <v>27</v>
      </c>
      <c r="L75" s="562"/>
      <c r="M75" s="57" t="s">
        <v>28</v>
      </c>
      <c r="N75" s="57" t="s">
        <v>23</v>
      </c>
      <c r="O75" s="50"/>
    </row>
    <row r="76" spans="1:15" ht="63.75" x14ac:dyDescent="0.25">
      <c r="A76" s="182" t="s">
        <v>34</v>
      </c>
      <c r="B76" s="182" t="s">
        <v>301</v>
      </c>
      <c r="C76" s="182" t="s">
        <v>34</v>
      </c>
      <c r="D76" s="178" t="s">
        <v>302</v>
      </c>
      <c r="E76" s="178" t="s">
        <v>303</v>
      </c>
      <c r="F76" s="180" t="s">
        <v>117</v>
      </c>
      <c r="G76" s="179">
        <f>237+5-16</f>
        <v>226</v>
      </c>
      <c r="H76" s="180" t="s">
        <v>280</v>
      </c>
      <c r="I76" s="179">
        <f>46+16</f>
        <v>62</v>
      </c>
      <c r="J76" s="180" t="s">
        <v>34</v>
      </c>
      <c r="K76" s="181">
        <v>0</v>
      </c>
      <c r="L76" s="179">
        <v>16</v>
      </c>
      <c r="M76" s="179">
        <v>0</v>
      </c>
      <c r="N76" s="179">
        <v>0</v>
      </c>
      <c r="O76" s="50"/>
    </row>
    <row r="77" spans="1:15" ht="51" x14ac:dyDescent="0.25">
      <c r="A77" s="182" t="s">
        <v>304</v>
      </c>
      <c r="B77" s="182" t="s">
        <v>305</v>
      </c>
      <c r="C77" s="178" t="s">
        <v>306</v>
      </c>
      <c r="D77" s="178" t="s">
        <v>307</v>
      </c>
      <c r="E77" s="178" t="s">
        <v>308</v>
      </c>
      <c r="F77" s="180" t="s">
        <v>309</v>
      </c>
      <c r="G77" s="179">
        <f>62+10-9</f>
        <v>63</v>
      </c>
      <c r="H77" s="180" t="s">
        <v>280</v>
      </c>
      <c r="I77" s="179">
        <f>1+9</f>
        <v>10</v>
      </c>
      <c r="J77" s="180" t="s">
        <v>34</v>
      </c>
      <c r="K77" s="181">
        <v>0</v>
      </c>
      <c r="L77" s="179">
        <v>9</v>
      </c>
      <c r="M77" s="179">
        <v>0</v>
      </c>
      <c r="N77" s="179">
        <v>0</v>
      </c>
      <c r="O77" s="50"/>
    </row>
    <row r="78" spans="1:15" ht="25.5" x14ac:dyDescent="0.25">
      <c r="A78" s="180" t="s">
        <v>34</v>
      </c>
      <c r="B78" s="180" t="s">
        <v>310</v>
      </c>
      <c r="C78" s="180" t="s">
        <v>34</v>
      </c>
      <c r="D78" s="178" t="s">
        <v>311</v>
      </c>
      <c r="E78" s="178" t="s">
        <v>312</v>
      </c>
      <c r="F78" s="180" t="s">
        <v>313</v>
      </c>
      <c r="G78" s="179">
        <v>4</v>
      </c>
      <c r="H78" s="182" t="s">
        <v>314</v>
      </c>
      <c r="I78" s="179">
        <v>2</v>
      </c>
      <c r="J78" s="182" t="s">
        <v>34</v>
      </c>
      <c r="K78" s="181">
        <v>0</v>
      </c>
      <c r="L78" s="179">
        <v>2</v>
      </c>
      <c r="M78" s="181">
        <v>0</v>
      </c>
      <c r="N78" s="181">
        <v>0</v>
      </c>
      <c r="O78" s="50"/>
    </row>
    <row r="79" spans="1:15" ht="25.5" x14ac:dyDescent="0.25">
      <c r="A79" s="180" t="s">
        <v>34</v>
      </c>
      <c r="B79" s="180" t="s">
        <v>315</v>
      </c>
      <c r="C79" s="180" t="s">
        <v>34</v>
      </c>
      <c r="D79" s="178" t="s">
        <v>316</v>
      </c>
      <c r="E79" s="178" t="s">
        <v>312</v>
      </c>
      <c r="F79" s="180" t="s">
        <v>317</v>
      </c>
      <c r="G79" s="179">
        <v>2</v>
      </c>
      <c r="H79" s="182" t="s">
        <v>34</v>
      </c>
      <c r="I79" s="179">
        <v>0</v>
      </c>
      <c r="J79" s="182" t="s">
        <v>34</v>
      </c>
      <c r="K79" s="181">
        <v>0</v>
      </c>
      <c r="L79" s="179">
        <v>0</v>
      </c>
      <c r="M79" s="181">
        <v>0</v>
      </c>
      <c r="N79" s="181">
        <v>0</v>
      </c>
      <c r="O79" s="50"/>
    </row>
    <row r="80" spans="1:15" x14ac:dyDescent="0.25">
      <c r="A80" s="53"/>
      <c r="B80" s="53"/>
      <c r="C80" s="62"/>
      <c r="D80" s="62"/>
      <c r="E80" s="63" t="s">
        <v>42</v>
      </c>
      <c r="F80" s="55"/>
      <c r="G80" s="61">
        <f>SUM(G76:G79)</f>
        <v>295</v>
      </c>
      <c r="H80" s="55"/>
      <c r="I80" s="61">
        <f>SUM(I76:I79)</f>
        <v>74</v>
      </c>
      <c r="J80" s="55"/>
      <c r="K80" s="61">
        <f>SUM(K76:K79)</f>
        <v>0</v>
      </c>
      <c r="L80" s="61">
        <f>SUM(L76:L79)</f>
        <v>27</v>
      </c>
      <c r="M80" s="61">
        <f>SUM(M76:M79)</f>
        <v>0</v>
      </c>
      <c r="N80" s="61">
        <f>SUM(N76:N79)</f>
        <v>0</v>
      </c>
      <c r="O80" s="50"/>
    </row>
    <row r="81" spans="1:15" x14ac:dyDescent="0.25">
      <c r="A81" s="53"/>
      <c r="B81" s="53"/>
      <c r="C81" s="62"/>
      <c r="D81" s="62"/>
      <c r="E81" s="63"/>
      <c r="F81" s="55"/>
      <c r="G81" s="55"/>
      <c r="H81" s="55"/>
      <c r="I81" s="55"/>
      <c r="J81" s="55"/>
      <c r="K81" s="55"/>
      <c r="L81" s="55"/>
      <c r="M81" s="55"/>
      <c r="N81" s="55"/>
      <c r="O81" s="50"/>
    </row>
    <row r="82" spans="1:15" x14ac:dyDescent="0.25">
      <c r="A82" s="53"/>
      <c r="B82" s="53"/>
      <c r="C82" s="62"/>
      <c r="D82" s="62"/>
      <c r="E82" s="63" t="s">
        <v>43</v>
      </c>
      <c r="F82" s="55"/>
      <c r="G82" s="564">
        <f>G80+I80+K80+M80</f>
        <v>369</v>
      </c>
      <c r="H82" s="565"/>
      <c r="I82" s="55"/>
      <c r="J82" s="55"/>
      <c r="K82" s="55"/>
      <c r="L82" s="55"/>
      <c r="M82" s="55"/>
      <c r="N82" s="55"/>
      <c r="O82" s="50"/>
    </row>
    <row r="83" spans="1:15" x14ac:dyDescent="0.25">
      <c r="A83" s="53"/>
      <c r="B83" s="53"/>
      <c r="C83" s="62"/>
      <c r="D83" s="62"/>
      <c r="E83" s="63"/>
      <c r="F83" s="55"/>
      <c r="G83" s="55"/>
      <c r="H83" s="55"/>
      <c r="I83" s="55"/>
      <c r="J83" s="55"/>
      <c r="K83" s="55"/>
      <c r="L83" s="55"/>
      <c r="M83" s="55"/>
      <c r="N83" s="55"/>
      <c r="O83" s="50"/>
    </row>
    <row r="84" spans="1:15" x14ac:dyDescent="0.25">
      <c r="A84" s="53"/>
      <c r="B84" s="53"/>
      <c r="C84" s="62"/>
      <c r="D84" s="62"/>
      <c r="E84" s="63" t="s">
        <v>44</v>
      </c>
      <c r="F84" s="55"/>
      <c r="G84" s="564">
        <f>SUM(G82-M80)</f>
        <v>369</v>
      </c>
      <c r="H84" s="565"/>
      <c r="I84" s="55"/>
      <c r="J84" s="55"/>
      <c r="K84" s="55"/>
      <c r="L84" s="55"/>
      <c r="M84" s="55"/>
      <c r="N84" s="55"/>
      <c r="O84" s="50"/>
    </row>
    <row r="85" spans="1:15" x14ac:dyDescent="0.25">
      <c r="A85" s="53"/>
      <c r="B85" s="53"/>
      <c r="C85" s="62"/>
      <c r="D85" s="62"/>
      <c r="E85" s="63"/>
      <c r="F85" s="55"/>
      <c r="G85" s="55"/>
      <c r="H85" s="55"/>
      <c r="I85" s="55"/>
      <c r="J85" s="55"/>
      <c r="K85" s="55"/>
      <c r="L85" s="55"/>
      <c r="M85" s="55"/>
      <c r="N85" s="55"/>
      <c r="O85" s="50"/>
    </row>
    <row r="86" spans="1:15" x14ac:dyDescent="0.25">
      <c r="A86" s="53"/>
      <c r="B86" s="53"/>
      <c r="C86" s="62"/>
      <c r="D86" s="62"/>
      <c r="E86" s="63"/>
      <c r="F86" s="55"/>
      <c r="G86" s="55"/>
      <c r="H86" s="55"/>
      <c r="I86" s="55"/>
      <c r="J86" s="55"/>
      <c r="K86" s="55"/>
      <c r="L86" s="55"/>
      <c r="M86" s="55"/>
      <c r="N86" s="55"/>
      <c r="O86" s="50"/>
    </row>
    <row r="87" spans="1:15" x14ac:dyDescent="0.25">
      <c r="A87" s="556" t="s">
        <v>9</v>
      </c>
      <c r="B87" s="556"/>
      <c r="C87" s="556"/>
      <c r="D87" s="54"/>
      <c r="E87" s="55"/>
      <c r="F87" s="55"/>
      <c r="G87" s="55"/>
      <c r="H87" s="55"/>
      <c r="I87" s="55"/>
      <c r="J87" s="55"/>
      <c r="K87" s="55"/>
      <c r="L87" s="55"/>
      <c r="M87" s="55"/>
      <c r="N87" s="55"/>
      <c r="O87" s="50"/>
    </row>
    <row r="88" spans="1:15" x14ac:dyDescent="0.25">
      <c r="A88" s="553" t="s">
        <v>10</v>
      </c>
      <c r="B88" s="554"/>
      <c r="C88" s="554"/>
      <c r="D88" s="554"/>
      <c r="E88" s="554"/>
      <c r="F88" s="554"/>
      <c r="G88" s="554"/>
      <c r="H88" s="554"/>
      <c r="I88" s="554"/>
      <c r="J88" s="170"/>
      <c r="K88" s="170"/>
      <c r="L88" s="170"/>
      <c r="M88" s="170"/>
      <c r="N88" s="171"/>
      <c r="O88" s="50"/>
    </row>
    <row r="89" spans="1:15" x14ac:dyDescent="0.25">
      <c r="A89" s="544" t="s">
        <v>318</v>
      </c>
      <c r="B89" s="545"/>
      <c r="C89" s="545"/>
      <c r="D89" s="545"/>
      <c r="E89" s="545"/>
      <c r="F89" s="545"/>
      <c r="G89" s="545"/>
      <c r="H89" s="545"/>
      <c r="I89" s="545"/>
      <c r="J89" s="169"/>
      <c r="K89" s="169"/>
      <c r="L89" s="169"/>
      <c r="M89" s="169"/>
      <c r="N89" s="172"/>
      <c r="O89" s="50"/>
    </row>
    <row r="90" spans="1:15" x14ac:dyDescent="0.25">
      <c r="A90" s="546" t="s">
        <v>319</v>
      </c>
      <c r="B90" s="547"/>
      <c r="C90" s="547"/>
      <c r="D90" s="547"/>
      <c r="E90" s="547"/>
      <c r="F90" s="547"/>
      <c r="G90" s="547"/>
      <c r="H90" s="547"/>
      <c r="I90" s="547"/>
      <c r="J90" s="173"/>
      <c r="K90" s="173"/>
      <c r="L90" s="173"/>
      <c r="M90" s="173"/>
      <c r="N90" s="174"/>
      <c r="O90" s="50"/>
    </row>
    <row r="91" spans="1:15" x14ac:dyDescent="0.25">
      <c r="A91" s="556" t="s">
        <v>13</v>
      </c>
      <c r="B91" s="556"/>
      <c r="C91" s="556"/>
      <c r="D91" s="54"/>
      <c r="E91" s="55"/>
      <c r="F91" s="55"/>
      <c r="G91" s="55"/>
      <c r="H91" s="55"/>
      <c r="I91" s="55"/>
      <c r="J91" s="55"/>
      <c r="K91" s="55"/>
      <c r="L91" s="55"/>
      <c r="M91" s="55"/>
      <c r="N91" s="55"/>
      <c r="O91" s="50"/>
    </row>
    <row r="92" spans="1:15" x14ac:dyDescent="0.25">
      <c r="A92" s="557" t="s">
        <v>14</v>
      </c>
      <c r="B92" s="557" t="s">
        <v>15</v>
      </c>
      <c r="C92" s="557" t="s">
        <v>16</v>
      </c>
      <c r="D92" s="557" t="s">
        <v>17</v>
      </c>
      <c r="E92" s="560" t="s">
        <v>18</v>
      </c>
      <c r="F92" s="562" t="s">
        <v>19</v>
      </c>
      <c r="G92" s="562"/>
      <c r="H92" s="562"/>
      <c r="I92" s="562"/>
      <c r="J92" s="562"/>
      <c r="K92" s="563"/>
      <c r="L92" s="566" t="s">
        <v>20</v>
      </c>
      <c r="M92" s="567"/>
      <c r="N92" s="561"/>
      <c r="O92" s="50"/>
    </row>
    <row r="93" spans="1:15" x14ac:dyDescent="0.25">
      <c r="A93" s="558"/>
      <c r="B93" s="558"/>
      <c r="C93" s="558"/>
      <c r="D93" s="558"/>
      <c r="E93" s="560"/>
      <c r="F93" s="571" t="s">
        <v>21</v>
      </c>
      <c r="G93" s="572"/>
      <c r="H93" s="571" t="s">
        <v>22</v>
      </c>
      <c r="I93" s="572"/>
      <c r="J93" s="571" t="s">
        <v>23</v>
      </c>
      <c r="K93" s="575"/>
      <c r="L93" s="568"/>
      <c r="M93" s="569"/>
      <c r="N93" s="570"/>
      <c r="O93" s="50"/>
    </row>
    <row r="94" spans="1:15" x14ac:dyDescent="0.25">
      <c r="A94" s="558"/>
      <c r="B94" s="558"/>
      <c r="C94" s="558"/>
      <c r="D94" s="558"/>
      <c r="E94" s="560"/>
      <c r="F94" s="573"/>
      <c r="G94" s="574"/>
      <c r="H94" s="573"/>
      <c r="I94" s="574"/>
      <c r="J94" s="573"/>
      <c r="K94" s="576"/>
      <c r="L94" s="562" t="s">
        <v>24</v>
      </c>
      <c r="M94" s="562" t="s">
        <v>25</v>
      </c>
      <c r="N94" s="562"/>
      <c r="O94" s="50"/>
    </row>
    <row r="95" spans="1:15" ht="51" x14ac:dyDescent="0.25">
      <c r="A95" s="559"/>
      <c r="B95" s="559"/>
      <c r="C95" s="558"/>
      <c r="D95" s="558"/>
      <c r="E95" s="561"/>
      <c r="F95" s="57" t="s">
        <v>26</v>
      </c>
      <c r="G95" s="58" t="s">
        <v>27</v>
      </c>
      <c r="H95" s="57" t="s">
        <v>26</v>
      </c>
      <c r="I95" s="58" t="s">
        <v>27</v>
      </c>
      <c r="J95" s="57" t="s">
        <v>26</v>
      </c>
      <c r="K95" s="59" t="s">
        <v>27</v>
      </c>
      <c r="L95" s="562"/>
      <c r="M95" s="57" t="s">
        <v>28</v>
      </c>
      <c r="N95" s="57" t="s">
        <v>23</v>
      </c>
      <c r="O95" s="50"/>
    </row>
    <row r="96" spans="1:15" ht="38.25" x14ac:dyDescent="0.25">
      <c r="A96" s="175" t="s">
        <v>34</v>
      </c>
      <c r="B96" s="177" t="s">
        <v>320</v>
      </c>
      <c r="C96" s="184" t="s">
        <v>34</v>
      </c>
      <c r="D96" s="185" t="s">
        <v>321</v>
      </c>
      <c r="E96" s="185" t="s">
        <v>322</v>
      </c>
      <c r="F96" s="182" t="s">
        <v>309</v>
      </c>
      <c r="G96" s="179">
        <f>91+14-24</f>
        <v>81</v>
      </c>
      <c r="H96" s="182" t="s">
        <v>323</v>
      </c>
      <c r="I96" s="179">
        <f>132+24</f>
        <v>156</v>
      </c>
      <c r="J96" s="180" t="s">
        <v>34</v>
      </c>
      <c r="K96" s="181">
        <v>0</v>
      </c>
      <c r="L96" s="179">
        <v>24</v>
      </c>
      <c r="M96" s="179">
        <v>0</v>
      </c>
      <c r="N96" s="179">
        <v>0</v>
      </c>
      <c r="O96" s="50"/>
    </row>
    <row r="97" spans="1:15" x14ac:dyDescent="0.25">
      <c r="A97" s="53"/>
      <c r="B97" s="53"/>
      <c r="C97" s="62"/>
      <c r="D97" s="62"/>
      <c r="E97" s="63" t="s">
        <v>42</v>
      </c>
      <c r="F97" s="55"/>
      <c r="G97" s="61">
        <f>SUM(G96:G96)</f>
        <v>81</v>
      </c>
      <c r="H97" s="55"/>
      <c r="I97" s="61">
        <f>SUM(I96:I96)</f>
        <v>156</v>
      </c>
      <c r="J97" s="55"/>
      <c r="K97" s="61">
        <f>SUM(K96:K96)</f>
        <v>0</v>
      </c>
      <c r="L97" s="61">
        <f>SUM(L96:L96)</f>
        <v>24</v>
      </c>
      <c r="M97" s="61">
        <f>SUM(M96:M96)</f>
        <v>0</v>
      </c>
      <c r="N97" s="61">
        <f>SUM(N96:N96)</f>
        <v>0</v>
      </c>
      <c r="O97" s="50"/>
    </row>
    <row r="98" spans="1:15" x14ac:dyDescent="0.25">
      <c r="A98" s="53"/>
      <c r="B98" s="53"/>
      <c r="C98" s="62"/>
      <c r="D98" s="62"/>
      <c r="E98" s="63"/>
      <c r="F98" s="55"/>
      <c r="G98" s="55"/>
      <c r="H98" s="55"/>
      <c r="I98" s="55"/>
      <c r="J98" s="55"/>
      <c r="K98" s="55"/>
      <c r="L98" s="55"/>
      <c r="M98" s="55"/>
      <c r="N98" s="55"/>
      <c r="O98" s="50"/>
    </row>
    <row r="99" spans="1:15" x14ac:dyDescent="0.25">
      <c r="A99" s="53"/>
      <c r="B99" s="53"/>
      <c r="C99" s="62"/>
      <c r="D99" s="62"/>
      <c r="E99" s="63" t="s">
        <v>43</v>
      </c>
      <c r="F99" s="55"/>
      <c r="G99" s="564">
        <f>G97+I97+K97+M97</f>
        <v>237</v>
      </c>
      <c r="H99" s="565"/>
      <c r="I99" s="55"/>
      <c r="J99" s="55"/>
      <c r="K99" s="55"/>
      <c r="L99" s="55"/>
      <c r="M99" s="55"/>
      <c r="N99" s="55"/>
      <c r="O99" s="50"/>
    </row>
    <row r="100" spans="1:15" x14ac:dyDescent="0.25">
      <c r="A100" s="53"/>
      <c r="B100" s="53"/>
      <c r="C100" s="62"/>
      <c r="D100" s="62"/>
      <c r="E100" s="63"/>
      <c r="F100" s="55"/>
      <c r="G100" s="55"/>
      <c r="H100" s="55"/>
      <c r="I100" s="55"/>
      <c r="J100" s="55"/>
      <c r="K100" s="55"/>
      <c r="L100" s="55"/>
      <c r="M100" s="55"/>
      <c r="N100" s="55"/>
      <c r="O100" s="50"/>
    </row>
    <row r="101" spans="1:15" x14ac:dyDescent="0.25">
      <c r="A101" s="53"/>
      <c r="B101" s="53"/>
      <c r="C101" s="62"/>
      <c r="D101" s="62"/>
      <c r="E101" s="63" t="s">
        <v>44</v>
      </c>
      <c r="F101" s="55"/>
      <c r="G101" s="564">
        <f>SUM(G99-M97)</f>
        <v>237</v>
      </c>
      <c r="H101" s="565"/>
      <c r="I101" s="55"/>
      <c r="J101" s="55"/>
      <c r="K101" s="55"/>
      <c r="L101" s="55"/>
      <c r="M101" s="55"/>
      <c r="N101" s="55"/>
      <c r="O101" s="50"/>
    </row>
    <row r="102" spans="1:15" x14ac:dyDescent="0.25">
      <c r="A102" s="50"/>
      <c r="B102" s="50"/>
      <c r="C102" s="50"/>
      <c r="D102" s="50"/>
      <c r="E102" s="50"/>
      <c r="F102" s="50"/>
      <c r="G102" s="50"/>
      <c r="H102" s="50"/>
      <c r="I102" s="50"/>
      <c r="J102" s="50"/>
      <c r="K102" s="50"/>
      <c r="L102" s="50"/>
      <c r="M102" s="50"/>
      <c r="N102" s="50"/>
      <c r="O102" s="51"/>
    </row>
  </sheetData>
  <protectedRanges>
    <protectedRange password="CDFC" sqref="M78:M79" name="Rango4"/>
    <protectedRange password="CDFC" sqref="I78:I79 L78:L79" name="Rango3"/>
    <protectedRange password="CDFC" sqref="G79" name="Rango2"/>
    <protectedRange password="CDFC" sqref="E78:E79" name="Rango1"/>
  </protectedRanges>
  <mergeCells count="105">
    <mergeCell ref="G99:H99"/>
    <mergeCell ref="G101:H101"/>
    <mergeCell ref="L92:N93"/>
    <mergeCell ref="F93:G94"/>
    <mergeCell ref="H93:I94"/>
    <mergeCell ref="J93:K94"/>
    <mergeCell ref="L94:L95"/>
    <mergeCell ref="M94:N94"/>
    <mergeCell ref="A92:A95"/>
    <mergeCell ref="B92:B95"/>
    <mergeCell ref="C92:C95"/>
    <mergeCell ref="D92:D95"/>
    <mergeCell ref="E92:E95"/>
    <mergeCell ref="F92:K92"/>
    <mergeCell ref="G82:H82"/>
    <mergeCell ref="G84:H84"/>
    <mergeCell ref="A88:I88"/>
    <mergeCell ref="A89:I89"/>
    <mergeCell ref="A90:I90"/>
    <mergeCell ref="A91:C91"/>
    <mergeCell ref="L72:N73"/>
    <mergeCell ref="F73:G74"/>
    <mergeCell ref="H73:I74"/>
    <mergeCell ref="J73:K74"/>
    <mergeCell ref="L74:L75"/>
    <mergeCell ref="M74:N74"/>
    <mergeCell ref="A72:A75"/>
    <mergeCell ref="B72:B75"/>
    <mergeCell ref="C72:C75"/>
    <mergeCell ref="D72:D75"/>
    <mergeCell ref="E72:E75"/>
    <mergeCell ref="F72:K72"/>
    <mergeCell ref="A87:C87"/>
    <mergeCell ref="G62:H62"/>
    <mergeCell ref="G64:H64"/>
    <mergeCell ref="A68:I68"/>
    <mergeCell ref="A69:I69"/>
    <mergeCell ref="A70:I70"/>
    <mergeCell ref="A71:C71"/>
    <mergeCell ref="L53:N54"/>
    <mergeCell ref="F54:G55"/>
    <mergeCell ref="H54:I55"/>
    <mergeCell ref="J54:K55"/>
    <mergeCell ref="L55:L56"/>
    <mergeCell ref="M55:N55"/>
    <mergeCell ref="A53:A56"/>
    <mergeCell ref="B53:B56"/>
    <mergeCell ref="C53:C56"/>
    <mergeCell ref="D53:D56"/>
    <mergeCell ref="E53:E56"/>
    <mergeCell ref="F53:K53"/>
    <mergeCell ref="A67:C67"/>
    <mergeCell ref="G41:H41"/>
    <mergeCell ref="G43:H43"/>
    <mergeCell ref="A49:I49"/>
    <mergeCell ref="A50:I50"/>
    <mergeCell ref="A51:I51"/>
    <mergeCell ref="A52:C52"/>
    <mergeCell ref="L34:N35"/>
    <mergeCell ref="F35:G36"/>
    <mergeCell ref="H35:I36"/>
    <mergeCell ref="J35:K36"/>
    <mergeCell ref="L36:L37"/>
    <mergeCell ref="M36:N36"/>
    <mergeCell ref="A34:A37"/>
    <mergeCell ref="B34:B37"/>
    <mergeCell ref="C34:C37"/>
    <mergeCell ref="D34:D37"/>
    <mergeCell ref="E34:E37"/>
    <mergeCell ref="F34:K34"/>
    <mergeCell ref="A48:C48"/>
    <mergeCell ref="G25:H25"/>
    <mergeCell ref="G27:H27"/>
    <mergeCell ref="A30:I30"/>
    <mergeCell ref="A31:I31"/>
    <mergeCell ref="A32:I32"/>
    <mergeCell ref="A33:C33"/>
    <mergeCell ref="L18:N19"/>
    <mergeCell ref="F19:G20"/>
    <mergeCell ref="H19:I20"/>
    <mergeCell ref="J19:K20"/>
    <mergeCell ref="L20:L21"/>
    <mergeCell ref="M20:N20"/>
    <mergeCell ref="A29:C29"/>
    <mergeCell ref="A15:I15"/>
    <mergeCell ref="A16:I16"/>
    <mergeCell ref="A17:C17"/>
    <mergeCell ref="A18:A21"/>
    <mergeCell ref="B18:B21"/>
    <mergeCell ref="C18:C21"/>
    <mergeCell ref="D18:D21"/>
    <mergeCell ref="E18:E21"/>
    <mergeCell ref="F18:K18"/>
    <mergeCell ref="A9:I9"/>
    <mergeCell ref="A10:I10"/>
    <mergeCell ref="A11:I11"/>
    <mergeCell ref="A12:I12"/>
    <mergeCell ref="A13:C13"/>
    <mergeCell ref="A14:I14"/>
    <mergeCell ref="A2:N2"/>
    <mergeCell ref="A3:N3"/>
    <mergeCell ref="A4:N4"/>
    <mergeCell ref="A6:C6"/>
    <mergeCell ref="A7:I7"/>
    <mergeCell ref="A8:I8"/>
  </mergeCells>
  <pageMargins left="0.70866141732283472" right="0.70866141732283472" top="0.74803149606299213" bottom="0.74803149606299213" header="0.31496062992125984" footer="0.31496062992125984"/>
  <pageSetup scale="62" fitToHeight="0" orientation="landscape" r:id="rId1"/>
  <rowBreaks count="4" manualBreakCount="4">
    <brk id="28" max="16383" man="1"/>
    <brk id="47" max="16383" man="1"/>
    <brk id="66" max="16383" man="1"/>
    <brk id="86"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8926C-85B6-48DB-92E3-EABD4014B75A}">
  <sheetPr>
    <pageSetUpPr fitToPage="1"/>
  </sheetPr>
  <dimension ref="A1:R38"/>
  <sheetViews>
    <sheetView workbookViewId="0">
      <selection activeCell="A3" sqref="A3:N3"/>
    </sheetView>
  </sheetViews>
  <sheetFormatPr baseColWidth="10" defaultRowHeight="15" x14ac:dyDescent="0.25"/>
  <cols>
    <col min="3" max="4" width="21" customWidth="1"/>
    <col min="5" max="5" width="40.85546875" customWidth="1"/>
    <col min="7" max="7" width="14" customWidth="1"/>
    <col min="9" max="9" width="14.5703125" customWidth="1"/>
    <col min="11" max="11" width="14.85546875" customWidth="1"/>
    <col min="12" max="13" width="8.5703125" customWidth="1"/>
  </cols>
  <sheetData>
    <row r="1" spans="1:15" x14ac:dyDescent="0.25">
      <c r="A1" s="39"/>
      <c r="B1" s="39"/>
      <c r="C1" s="39"/>
      <c r="D1" s="39"/>
      <c r="E1" s="39"/>
      <c r="F1" s="39"/>
      <c r="G1" s="39"/>
      <c r="H1" s="39"/>
      <c r="I1" s="39"/>
      <c r="J1" s="39"/>
      <c r="K1" s="39"/>
      <c r="L1" s="39"/>
      <c r="M1" s="39"/>
      <c r="N1" s="39"/>
      <c r="O1" s="39"/>
    </row>
    <row r="2" spans="1:15" x14ac:dyDescent="0.25">
      <c r="A2" s="452" t="s">
        <v>0</v>
      </c>
      <c r="B2" s="478"/>
      <c r="C2" s="478"/>
      <c r="D2" s="478"/>
      <c r="E2" s="478"/>
      <c r="F2" s="478"/>
      <c r="G2" s="478"/>
      <c r="H2" s="478"/>
      <c r="I2" s="478"/>
      <c r="J2" s="478"/>
      <c r="K2" s="478"/>
      <c r="L2" s="478"/>
      <c r="M2" s="478"/>
      <c r="N2" s="478"/>
      <c r="O2" s="39"/>
    </row>
    <row r="3" spans="1:15" ht="16.5" x14ac:dyDescent="0.25">
      <c r="A3" s="452" t="s">
        <v>796</v>
      </c>
      <c r="B3" s="452"/>
      <c r="C3" s="452"/>
      <c r="D3" s="452"/>
      <c r="E3" s="452"/>
      <c r="F3" s="452"/>
      <c r="G3" s="452"/>
      <c r="H3" s="452"/>
      <c r="I3" s="452"/>
      <c r="J3" s="452"/>
      <c r="K3" s="452"/>
      <c r="L3" s="452"/>
      <c r="M3" s="452"/>
      <c r="N3" s="452"/>
      <c r="O3" s="39"/>
    </row>
    <row r="4" spans="1:15" ht="16.5" x14ac:dyDescent="0.25">
      <c r="A4" s="452" t="s">
        <v>1</v>
      </c>
      <c r="B4" s="452"/>
      <c r="C4" s="452"/>
      <c r="D4" s="452"/>
      <c r="E4" s="452"/>
      <c r="F4" s="452"/>
      <c r="G4" s="452"/>
      <c r="H4" s="452"/>
      <c r="I4" s="452"/>
      <c r="J4" s="452"/>
      <c r="K4" s="452"/>
      <c r="L4" s="452"/>
      <c r="M4" s="452"/>
      <c r="N4" s="452"/>
      <c r="O4" s="39"/>
    </row>
    <row r="5" spans="1:15" x14ac:dyDescent="0.25">
      <c r="A5" s="39"/>
      <c r="B5" s="39"/>
      <c r="C5" s="39"/>
      <c r="D5" s="39"/>
      <c r="E5" s="39"/>
      <c r="F5" s="39"/>
      <c r="G5" s="39"/>
      <c r="H5" s="39"/>
      <c r="I5" s="39"/>
      <c r="J5" s="39"/>
      <c r="K5" s="39"/>
      <c r="L5" s="39"/>
      <c r="M5" s="39"/>
      <c r="N5" s="39"/>
      <c r="O5" s="39"/>
    </row>
    <row r="6" spans="1:15" x14ac:dyDescent="0.25">
      <c r="A6" s="453" t="s">
        <v>2</v>
      </c>
      <c r="B6" s="453"/>
      <c r="C6" s="453"/>
      <c r="D6" s="65"/>
      <c r="E6" s="65"/>
      <c r="F6" s="65"/>
      <c r="G6" s="41"/>
      <c r="H6" s="41"/>
      <c r="I6" s="41"/>
      <c r="J6" s="41"/>
      <c r="K6" s="41"/>
      <c r="L6" s="41"/>
      <c r="M6" s="41"/>
      <c r="N6" s="41"/>
      <c r="O6" s="39"/>
    </row>
    <row r="7" spans="1:15" x14ac:dyDescent="0.25">
      <c r="A7" s="454" t="s">
        <v>551</v>
      </c>
      <c r="B7" s="455"/>
      <c r="C7" s="455"/>
      <c r="D7" s="455"/>
      <c r="E7" s="455"/>
      <c r="F7" s="66"/>
      <c r="G7" s="67"/>
      <c r="H7" s="67"/>
      <c r="I7" s="67"/>
      <c r="J7" s="67"/>
      <c r="K7" s="67"/>
      <c r="L7" s="67"/>
      <c r="M7" s="67"/>
      <c r="N7" s="68"/>
      <c r="O7" s="39"/>
    </row>
    <row r="8" spans="1:15" x14ac:dyDescent="0.25">
      <c r="A8" s="456" t="s">
        <v>552</v>
      </c>
      <c r="B8" s="453"/>
      <c r="C8" s="453"/>
      <c r="D8" s="453"/>
      <c r="E8" s="453"/>
      <c r="F8" s="71"/>
      <c r="G8" s="69"/>
      <c r="H8" s="69"/>
      <c r="I8" s="69"/>
      <c r="J8" s="69"/>
      <c r="K8" s="69"/>
      <c r="L8" s="69"/>
      <c r="M8" s="69"/>
      <c r="N8" s="72"/>
      <c r="O8" s="39"/>
    </row>
    <row r="9" spans="1:15" x14ac:dyDescent="0.25">
      <c r="A9" s="456" t="s">
        <v>553</v>
      </c>
      <c r="B9" s="453"/>
      <c r="C9" s="453"/>
      <c r="D9" s="453"/>
      <c r="E9" s="453"/>
      <c r="F9" s="71"/>
      <c r="G9" s="69"/>
      <c r="H9" s="69"/>
      <c r="I9" s="69"/>
      <c r="J9" s="69"/>
      <c r="K9" s="69"/>
      <c r="L9" s="69"/>
      <c r="M9" s="69"/>
      <c r="N9" s="72"/>
      <c r="O9" s="39"/>
    </row>
    <row r="10" spans="1:15" x14ac:dyDescent="0.25">
      <c r="A10" s="456" t="s">
        <v>554</v>
      </c>
      <c r="B10" s="453"/>
      <c r="C10" s="453"/>
      <c r="D10" s="453"/>
      <c r="E10" s="453"/>
      <c r="F10" s="71"/>
      <c r="G10" s="69"/>
      <c r="H10" s="69"/>
      <c r="I10" s="69"/>
      <c r="J10" s="69"/>
      <c r="K10" s="69"/>
      <c r="L10" s="69"/>
      <c r="M10" s="69"/>
      <c r="N10" s="72"/>
      <c r="O10" s="39"/>
    </row>
    <row r="11" spans="1:15" x14ac:dyDescent="0.25">
      <c r="A11" s="581" t="s">
        <v>555</v>
      </c>
      <c r="B11" s="582"/>
      <c r="C11" s="582"/>
      <c r="D11" s="582"/>
      <c r="E11" s="582"/>
      <c r="F11" s="582"/>
      <c r="G11" s="582"/>
      <c r="H11" s="582"/>
      <c r="I11" s="69"/>
      <c r="J11" s="69"/>
      <c r="K11" s="69"/>
      <c r="L11" s="69"/>
      <c r="M11" s="69"/>
      <c r="N11" s="72"/>
      <c r="O11" s="39"/>
    </row>
    <row r="12" spans="1:15" x14ac:dyDescent="0.25">
      <c r="A12" s="457" t="s">
        <v>556</v>
      </c>
      <c r="B12" s="458"/>
      <c r="C12" s="458"/>
      <c r="D12" s="458"/>
      <c r="E12" s="458"/>
      <c r="F12" s="11"/>
      <c r="G12" s="12"/>
      <c r="H12" s="12"/>
      <c r="I12" s="12"/>
      <c r="J12" s="105"/>
      <c r="K12" s="105"/>
      <c r="L12" s="105"/>
      <c r="M12" s="105"/>
      <c r="N12" s="90"/>
      <c r="O12" s="39"/>
    </row>
    <row r="13" spans="1:15" x14ac:dyDescent="0.25">
      <c r="A13" s="451" t="s">
        <v>9</v>
      </c>
      <c r="B13" s="451"/>
      <c r="C13" s="451"/>
      <c r="D13" s="73"/>
      <c r="E13" s="74"/>
      <c r="F13" s="74"/>
      <c r="G13" s="74"/>
      <c r="H13" s="74"/>
      <c r="I13" s="74"/>
      <c r="J13" s="74"/>
      <c r="K13" s="74"/>
      <c r="L13" s="74"/>
      <c r="M13" s="74"/>
      <c r="N13" s="74"/>
      <c r="O13" s="39"/>
    </row>
    <row r="14" spans="1:15" x14ac:dyDescent="0.25">
      <c r="A14" s="75" t="s">
        <v>557</v>
      </c>
      <c r="B14" s="76"/>
      <c r="C14" s="77"/>
      <c r="D14" s="77"/>
      <c r="E14" s="77"/>
      <c r="F14" s="77"/>
      <c r="G14" s="77"/>
      <c r="H14" s="77"/>
      <c r="I14" s="77"/>
      <c r="J14" s="77"/>
      <c r="K14" s="77"/>
      <c r="L14" s="77"/>
      <c r="M14" s="77"/>
      <c r="N14" s="78"/>
      <c r="O14" s="39"/>
    </row>
    <row r="15" spans="1:15" x14ac:dyDescent="0.25">
      <c r="A15" s="80" t="s">
        <v>52</v>
      </c>
      <c r="B15" s="79" t="s">
        <v>324</v>
      </c>
      <c r="C15" s="81"/>
      <c r="D15" s="81"/>
      <c r="E15" s="79"/>
      <c r="F15" s="79"/>
      <c r="G15" s="79"/>
      <c r="H15" s="79"/>
      <c r="I15" s="79"/>
      <c r="J15" s="79"/>
      <c r="K15" s="79"/>
      <c r="L15" s="79"/>
      <c r="M15" s="79"/>
      <c r="N15" s="82"/>
      <c r="O15" s="39"/>
    </row>
    <row r="16" spans="1:15" x14ac:dyDescent="0.25">
      <c r="A16" s="83" t="s">
        <v>558</v>
      </c>
      <c r="B16" s="84"/>
      <c r="C16" s="84"/>
      <c r="D16" s="84"/>
      <c r="E16" s="85"/>
      <c r="F16" s="85"/>
      <c r="G16" s="85"/>
      <c r="H16" s="85"/>
      <c r="I16" s="85"/>
      <c r="J16" s="85"/>
      <c r="K16" s="85"/>
      <c r="L16" s="85"/>
      <c r="M16" s="85"/>
      <c r="N16" s="86"/>
      <c r="O16" s="39"/>
    </row>
    <row r="17" spans="1:15" x14ac:dyDescent="0.25">
      <c r="A17" s="451" t="s">
        <v>13</v>
      </c>
      <c r="B17" s="451"/>
      <c r="C17" s="451"/>
      <c r="D17" s="73"/>
      <c r="E17" s="74"/>
      <c r="F17" s="74"/>
      <c r="G17" s="74"/>
      <c r="H17" s="74"/>
      <c r="I17" s="74"/>
      <c r="J17" s="74"/>
      <c r="K17" s="74"/>
      <c r="L17" s="74"/>
      <c r="M17" s="74"/>
      <c r="N17" s="74"/>
      <c r="O17" s="39"/>
    </row>
    <row r="18" spans="1:15" x14ac:dyDescent="0.25">
      <c r="A18" s="504" t="s">
        <v>14</v>
      </c>
      <c r="B18" s="504" t="s">
        <v>15</v>
      </c>
      <c r="C18" s="504" t="s">
        <v>16</v>
      </c>
      <c r="D18" s="504" t="s">
        <v>17</v>
      </c>
      <c r="E18" s="504" t="s">
        <v>18</v>
      </c>
      <c r="F18" s="437" t="s">
        <v>19</v>
      </c>
      <c r="G18" s="437"/>
      <c r="H18" s="437"/>
      <c r="I18" s="437"/>
      <c r="J18" s="437"/>
      <c r="K18" s="437"/>
      <c r="L18" s="504" t="s">
        <v>20</v>
      </c>
      <c r="M18" s="504"/>
      <c r="N18" s="504"/>
      <c r="O18" s="39"/>
    </row>
    <row r="19" spans="1:15" x14ac:dyDescent="0.25">
      <c r="A19" s="504"/>
      <c r="B19" s="504"/>
      <c r="C19" s="504"/>
      <c r="D19" s="504"/>
      <c r="E19" s="504"/>
      <c r="F19" s="437" t="s">
        <v>21</v>
      </c>
      <c r="G19" s="437"/>
      <c r="H19" s="437" t="s">
        <v>22</v>
      </c>
      <c r="I19" s="437"/>
      <c r="J19" s="437" t="s">
        <v>23</v>
      </c>
      <c r="K19" s="437"/>
      <c r="L19" s="504"/>
      <c r="M19" s="504"/>
      <c r="N19" s="504"/>
      <c r="O19" s="39"/>
    </row>
    <row r="20" spans="1:15" x14ac:dyDescent="0.25">
      <c r="A20" s="504"/>
      <c r="B20" s="504"/>
      <c r="C20" s="504"/>
      <c r="D20" s="504"/>
      <c r="E20" s="504"/>
      <c r="F20" s="437"/>
      <c r="G20" s="437"/>
      <c r="H20" s="437"/>
      <c r="I20" s="437"/>
      <c r="J20" s="437"/>
      <c r="K20" s="437"/>
      <c r="L20" s="437" t="s">
        <v>24</v>
      </c>
      <c r="M20" s="437" t="s">
        <v>25</v>
      </c>
      <c r="N20" s="437"/>
      <c r="O20" s="39"/>
    </row>
    <row r="21" spans="1:15" ht="38.25" x14ac:dyDescent="0.25">
      <c r="A21" s="504"/>
      <c r="B21" s="504"/>
      <c r="C21" s="504"/>
      <c r="D21" s="504"/>
      <c r="E21" s="504"/>
      <c r="F21" s="87" t="s">
        <v>26</v>
      </c>
      <c r="G21" s="88" t="s">
        <v>27</v>
      </c>
      <c r="H21" s="87" t="s">
        <v>26</v>
      </c>
      <c r="I21" s="88" t="s">
        <v>27</v>
      </c>
      <c r="J21" s="87" t="s">
        <v>26</v>
      </c>
      <c r="K21" s="88" t="s">
        <v>27</v>
      </c>
      <c r="L21" s="437"/>
      <c r="M21" s="87" t="s">
        <v>28</v>
      </c>
      <c r="N21" s="87" t="s">
        <v>23</v>
      </c>
      <c r="O21" s="39"/>
    </row>
    <row r="22" spans="1:15" ht="25.5" x14ac:dyDescent="0.25">
      <c r="A22" s="121" t="s">
        <v>325</v>
      </c>
      <c r="B22" s="121" t="s">
        <v>364</v>
      </c>
      <c r="C22" s="120" t="s">
        <v>326</v>
      </c>
      <c r="D22" s="120" t="s">
        <v>326</v>
      </c>
      <c r="E22" s="120" t="s">
        <v>327</v>
      </c>
      <c r="F22" s="119" t="s">
        <v>328</v>
      </c>
      <c r="G22" s="122">
        <v>30</v>
      </c>
      <c r="H22" s="119" t="s">
        <v>329</v>
      </c>
      <c r="I22" s="122">
        <v>3</v>
      </c>
      <c r="J22" s="119" t="s">
        <v>34</v>
      </c>
      <c r="K22" s="123">
        <v>0</v>
      </c>
      <c r="L22" s="121">
        <v>3</v>
      </c>
      <c r="M22" s="121">
        <v>0</v>
      </c>
      <c r="N22" s="122">
        <v>0</v>
      </c>
      <c r="O22" s="39"/>
    </row>
    <row r="23" spans="1:15" ht="25.5" x14ac:dyDescent="0.25">
      <c r="A23" s="121" t="s">
        <v>330</v>
      </c>
      <c r="B23" s="121" t="s">
        <v>364</v>
      </c>
      <c r="C23" s="120" t="s">
        <v>331</v>
      </c>
      <c r="D23" s="120" t="s">
        <v>331</v>
      </c>
      <c r="E23" s="120" t="s">
        <v>332</v>
      </c>
      <c r="F23" s="119" t="s">
        <v>328</v>
      </c>
      <c r="G23" s="122">
        <v>25</v>
      </c>
      <c r="H23" s="119" t="s">
        <v>329</v>
      </c>
      <c r="I23" s="122">
        <v>2</v>
      </c>
      <c r="J23" s="119" t="s">
        <v>34</v>
      </c>
      <c r="K23" s="123">
        <v>0</v>
      </c>
      <c r="L23" s="121">
        <v>2</v>
      </c>
      <c r="M23" s="121">
        <v>0</v>
      </c>
      <c r="N23" s="122">
        <v>0</v>
      </c>
      <c r="O23" s="39"/>
    </row>
    <row r="24" spans="1:15" ht="25.5" x14ac:dyDescent="0.25">
      <c r="A24" s="119" t="s">
        <v>333</v>
      </c>
      <c r="B24" s="119" t="s">
        <v>334</v>
      </c>
      <c r="C24" s="186" t="s">
        <v>335</v>
      </c>
      <c r="D24" s="186" t="s">
        <v>335</v>
      </c>
      <c r="E24" s="120" t="s">
        <v>336</v>
      </c>
      <c r="F24" s="119" t="s">
        <v>337</v>
      </c>
      <c r="G24" s="122">
        <v>62</v>
      </c>
      <c r="H24" s="119" t="s">
        <v>34</v>
      </c>
      <c r="I24" s="122">
        <v>0</v>
      </c>
      <c r="J24" s="119" t="s">
        <v>34</v>
      </c>
      <c r="K24" s="123">
        <v>0</v>
      </c>
      <c r="L24" s="121">
        <v>0</v>
      </c>
      <c r="M24" s="119">
        <v>0</v>
      </c>
      <c r="N24" s="123">
        <v>0</v>
      </c>
      <c r="O24" s="39"/>
    </row>
    <row r="25" spans="1:15" ht="38.25" x14ac:dyDescent="0.25">
      <c r="A25" s="119" t="s">
        <v>338</v>
      </c>
      <c r="B25" s="119" t="s">
        <v>339</v>
      </c>
      <c r="C25" s="120" t="s">
        <v>340</v>
      </c>
      <c r="D25" s="120" t="s">
        <v>340</v>
      </c>
      <c r="E25" s="120" t="s">
        <v>341</v>
      </c>
      <c r="F25" s="119" t="s">
        <v>102</v>
      </c>
      <c r="G25" s="122">
        <v>1148</v>
      </c>
      <c r="H25" s="121" t="s">
        <v>342</v>
      </c>
      <c r="I25" s="122">
        <v>2545</v>
      </c>
      <c r="J25" s="119" t="s">
        <v>34</v>
      </c>
      <c r="K25" s="123">
        <v>0</v>
      </c>
      <c r="L25" s="121">
        <v>2545</v>
      </c>
      <c r="M25" s="119">
        <v>334</v>
      </c>
      <c r="N25" s="123">
        <v>0</v>
      </c>
      <c r="O25" s="39"/>
    </row>
    <row r="26" spans="1:15" ht="51" x14ac:dyDescent="0.25">
      <c r="A26" s="119" t="s">
        <v>334</v>
      </c>
      <c r="B26" s="119" t="s">
        <v>343</v>
      </c>
      <c r="C26" s="120" t="s">
        <v>344</v>
      </c>
      <c r="D26" s="120" t="s">
        <v>344</v>
      </c>
      <c r="E26" s="120" t="s">
        <v>345</v>
      </c>
      <c r="F26" s="119" t="s">
        <v>51</v>
      </c>
      <c r="G26" s="122">
        <v>23</v>
      </c>
      <c r="H26" s="121" t="s">
        <v>346</v>
      </c>
      <c r="I26" s="122">
        <v>2</v>
      </c>
      <c r="J26" s="119" t="s">
        <v>34</v>
      </c>
      <c r="K26" s="123">
        <v>0</v>
      </c>
      <c r="L26" s="121">
        <v>2</v>
      </c>
      <c r="M26" s="119">
        <v>4</v>
      </c>
      <c r="N26" s="123">
        <v>0</v>
      </c>
      <c r="O26" s="39"/>
    </row>
    <row r="27" spans="1:15" ht="51" x14ac:dyDescent="0.25">
      <c r="A27" s="119" t="s">
        <v>347</v>
      </c>
      <c r="B27" s="119" t="s">
        <v>348</v>
      </c>
      <c r="C27" s="120" t="s">
        <v>349</v>
      </c>
      <c r="D27" s="120" t="s">
        <v>350</v>
      </c>
      <c r="E27" s="120" t="s">
        <v>351</v>
      </c>
      <c r="F27" s="119" t="s">
        <v>102</v>
      </c>
      <c r="G27" s="122">
        <v>868</v>
      </c>
      <c r="H27" s="121" t="s">
        <v>352</v>
      </c>
      <c r="I27" s="122">
        <v>1486</v>
      </c>
      <c r="J27" s="119" t="s">
        <v>34</v>
      </c>
      <c r="K27" s="123">
        <v>0</v>
      </c>
      <c r="L27" s="121">
        <v>1486</v>
      </c>
      <c r="M27" s="119">
        <v>152</v>
      </c>
      <c r="N27" s="123">
        <v>0</v>
      </c>
      <c r="O27" s="39"/>
    </row>
    <row r="28" spans="1:15" ht="25.5" x14ac:dyDescent="0.25">
      <c r="A28" s="119" t="s">
        <v>353</v>
      </c>
      <c r="B28" s="119" t="s">
        <v>354</v>
      </c>
      <c r="C28" s="120" t="s">
        <v>355</v>
      </c>
      <c r="D28" s="120" t="s">
        <v>356</v>
      </c>
      <c r="E28" s="120" t="s">
        <v>357</v>
      </c>
      <c r="F28" s="119" t="s">
        <v>298</v>
      </c>
      <c r="G28" s="122">
        <v>115</v>
      </c>
      <c r="H28" s="121" t="s">
        <v>358</v>
      </c>
      <c r="I28" s="122">
        <v>32</v>
      </c>
      <c r="J28" s="119" t="s">
        <v>34</v>
      </c>
      <c r="K28" s="123">
        <v>0</v>
      </c>
      <c r="L28" s="121">
        <v>32</v>
      </c>
      <c r="M28" s="119">
        <v>0</v>
      </c>
      <c r="N28" s="123">
        <v>0</v>
      </c>
      <c r="O28" s="39"/>
    </row>
    <row r="29" spans="1:15" ht="25.5" x14ac:dyDescent="0.25">
      <c r="A29" s="119" t="s">
        <v>359</v>
      </c>
      <c r="B29" s="119" t="s">
        <v>360</v>
      </c>
      <c r="C29" s="120" t="s">
        <v>361</v>
      </c>
      <c r="D29" s="120" t="s">
        <v>361</v>
      </c>
      <c r="E29" s="120" t="s">
        <v>362</v>
      </c>
      <c r="F29" s="121" t="s">
        <v>298</v>
      </c>
      <c r="G29" s="122">
        <v>141</v>
      </c>
      <c r="H29" s="121" t="s">
        <v>363</v>
      </c>
      <c r="I29" s="122">
        <v>54</v>
      </c>
      <c r="J29" s="119" t="s">
        <v>34</v>
      </c>
      <c r="K29" s="123">
        <v>0</v>
      </c>
      <c r="L29" s="121">
        <v>54</v>
      </c>
      <c r="M29" s="119">
        <v>0</v>
      </c>
      <c r="N29" s="123">
        <v>0</v>
      </c>
      <c r="O29" s="39"/>
    </row>
    <row r="30" spans="1:15" ht="25.5" x14ac:dyDescent="0.25">
      <c r="A30" s="119" t="s">
        <v>364</v>
      </c>
      <c r="B30" s="119" t="s">
        <v>360</v>
      </c>
      <c r="C30" s="120" t="s">
        <v>365</v>
      </c>
      <c r="D30" s="120" t="s">
        <v>365</v>
      </c>
      <c r="E30" s="120" t="s">
        <v>366</v>
      </c>
      <c r="F30" s="119" t="s">
        <v>367</v>
      </c>
      <c r="G30" s="122">
        <v>68</v>
      </c>
      <c r="H30" s="119" t="s">
        <v>34</v>
      </c>
      <c r="I30" s="122">
        <v>0</v>
      </c>
      <c r="J30" s="119" t="s">
        <v>34</v>
      </c>
      <c r="K30" s="123">
        <v>0</v>
      </c>
      <c r="L30" s="121">
        <v>0</v>
      </c>
      <c r="M30" s="119">
        <v>0</v>
      </c>
      <c r="N30" s="123">
        <v>0</v>
      </c>
      <c r="O30" s="39"/>
    </row>
    <row r="31" spans="1:15" ht="38.25" x14ac:dyDescent="0.25">
      <c r="A31" s="119" t="s">
        <v>368</v>
      </c>
      <c r="B31" s="119" t="s">
        <v>360</v>
      </c>
      <c r="C31" s="120" t="s">
        <v>369</v>
      </c>
      <c r="D31" s="120" t="s">
        <v>370</v>
      </c>
      <c r="E31" s="120" t="s">
        <v>371</v>
      </c>
      <c r="F31" s="119" t="s">
        <v>367</v>
      </c>
      <c r="G31" s="122">
        <v>50</v>
      </c>
      <c r="H31" s="121" t="s">
        <v>34</v>
      </c>
      <c r="I31" s="122">
        <v>0</v>
      </c>
      <c r="J31" s="119" t="s">
        <v>34</v>
      </c>
      <c r="K31" s="123">
        <v>0</v>
      </c>
      <c r="L31" s="121">
        <v>0</v>
      </c>
      <c r="M31" s="119">
        <v>0</v>
      </c>
      <c r="N31" s="123">
        <v>0</v>
      </c>
      <c r="O31" s="39"/>
    </row>
    <row r="32" spans="1:15" ht="38.25" x14ac:dyDescent="0.25">
      <c r="A32" s="119" t="s">
        <v>372</v>
      </c>
      <c r="B32" s="119" t="s">
        <v>34</v>
      </c>
      <c r="C32" s="120" t="s">
        <v>373</v>
      </c>
      <c r="D32" s="121" t="s">
        <v>34</v>
      </c>
      <c r="E32" s="120" t="s">
        <v>374</v>
      </c>
      <c r="F32" s="119" t="s">
        <v>375</v>
      </c>
      <c r="G32" s="122">
        <v>20</v>
      </c>
      <c r="H32" s="119" t="s">
        <v>34</v>
      </c>
      <c r="I32" s="122">
        <v>0</v>
      </c>
      <c r="J32" s="119" t="s">
        <v>34</v>
      </c>
      <c r="K32" s="123">
        <v>0</v>
      </c>
      <c r="L32" s="121">
        <v>0</v>
      </c>
      <c r="M32" s="119">
        <v>0</v>
      </c>
      <c r="N32" s="123">
        <v>0</v>
      </c>
      <c r="O32" s="39"/>
    </row>
    <row r="33" spans="1:18" x14ac:dyDescent="0.25">
      <c r="A33" s="41"/>
      <c r="B33" s="41"/>
      <c r="C33" s="92"/>
      <c r="D33" s="92"/>
      <c r="E33" s="93" t="s">
        <v>42</v>
      </c>
      <c r="F33" s="74"/>
      <c r="G33" s="94">
        <f>SUM(G22:G32)</f>
        <v>2550</v>
      </c>
      <c r="H33" s="74"/>
      <c r="I33" s="94">
        <f>SUM(I22:I32)</f>
        <v>4124</v>
      </c>
      <c r="J33" s="74"/>
      <c r="K33" s="91">
        <f>SUM(K22:K32)</f>
        <v>0</v>
      </c>
      <c r="L33" s="91">
        <f>SUM(L22:L32)</f>
        <v>4124</v>
      </c>
      <c r="M33" s="91">
        <f>SUM(M22:M32)</f>
        <v>490</v>
      </c>
      <c r="N33" s="91">
        <f>SUM(N22:N32)</f>
        <v>0</v>
      </c>
      <c r="O33" s="39"/>
    </row>
    <row r="34" spans="1:18" x14ac:dyDescent="0.25">
      <c r="A34" s="41"/>
      <c r="B34" s="41"/>
      <c r="C34" s="92"/>
      <c r="D34" s="92"/>
      <c r="E34" s="93"/>
      <c r="F34" s="74"/>
      <c r="G34" s="74"/>
      <c r="H34" s="74"/>
      <c r="I34" s="74"/>
      <c r="J34" s="74"/>
      <c r="K34" s="74"/>
      <c r="L34" s="74"/>
      <c r="M34" s="74"/>
      <c r="N34" s="74"/>
      <c r="O34" s="39"/>
    </row>
    <row r="35" spans="1:18" x14ac:dyDescent="0.25">
      <c r="A35" s="41"/>
      <c r="B35" s="41"/>
      <c r="C35" s="92"/>
      <c r="D35" s="92"/>
      <c r="E35" s="93" t="s">
        <v>43</v>
      </c>
      <c r="F35" s="74"/>
      <c r="G35" s="431">
        <f>SUM(G33+I33+K33+M33)</f>
        <v>7164</v>
      </c>
      <c r="H35" s="432"/>
      <c r="I35" s="74"/>
      <c r="J35" s="74"/>
      <c r="K35" s="74"/>
      <c r="L35" s="74"/>
      <c r="M35" s="74"/>
      <c r="N35" s="74"/>
      <c r="O35" s="39"/>
      <c r="P35">
        <f>G33</f>
        <v>2550</v>
      </c>
      <c r="Q35">
        <f>'14_DF_GPRESUPUESTO'!G31</f>
        <v>52</v>
      </c>
      <c r="R35">
        <f>P35+Q35</f>
        <v>2602</v>
      </c>
    </row>
    <row r="36" spans="1:18" x14ac:dyDescent="0.25">
      <c r="A36" s="41"/>
      <c r="B36" s="478"/>
      <c r="C36" s="478"/>
      <c r="D36" s="92"/>
      <c r="E36" s="93"/>
      <c r="F36" s="74"/>
      <c r="G36" s="74"/>
      <c r="H36" s="74"/>
      <c r="I36" s="74"/>
      <c r="J36" s="74"/>
      <c r="K36" s="74" t="s">
        <v>376</v>
      </c>
      <c r="L36" s="74"/>
      <c r="M36" s="74"/>
      <c r="N36" s="74"/>
      <c r="O36" s="39"/>
      <c r="P36">
        <f>I33</f>
        <v>4124</v>
      </c>
      <c r="Q36">
        <f>'14_DF_GPRESUPUESTO'!I31</f>
        <v>360</v>
      </c>
      <c r="R36">
        <f>P36+Q36</f>
        <v>4484</v>
      </c>
    </row>
    <row r="37" spans="1:18" x14ac:dyDescent="0.25">
      <c r="A37" s="41"/>
      <c r="B37" s="583" t="s">
        <v>44</v>
      </c>
      <c r="C37" s="583"/>
      <c r="D37" s="583"/>
      <c r="E37" s="583"/>
      <c r="F37" s="74"/>
      <c r="G37" s="431">
        <f>SUM(G35-M33)</f>
        <v>6674</v>
      </c>
      <c r="H37" s="432"/>
      <c r="I37" s="74"/>
      <c r="J37" s="74"/>
      <c r="K37" s="74"/>
      <c r="L37" s="74"/>
      <c r="M37" s="74"/>
      <c r="N37" s="74"/>
      <c r="O37" s="39"/>
      <c r="R37">
        <f>SUM(R35:R36)</f>
        <v>7086</v>
      </c>
    </row>
    <row r="38" spans="1:18" x14ac:dyDescent="0.25">
      <c r="A38" s="41"/>
      <c r="B38" s="478"/>
      <c r="C38" s="478"/>
      <c r="D38" s="92"/>
      <c r="E38" s="93"/>
      <c r="F38" s="74"/>
      <c r="G38" s="74"/>
      <c r="H38" s="74"/>
      <c r="I38" s="74"/>
      <c r="J38" s="74"/>
      <c r="K38" s="74"/>
      <c r="L38" s="74"/>
      <c r="M38" s="74"/>
      <c r="N38" s="74"/>
      <c r="O38" s="39"/>
    </row>
  </sheetData>
  <protectedRanges>
    <protectedRange password="CDFC" sqref="M24:M32" name="Rango4"/>
    <protectedRange password="CDFC" sqref="I24:I32 L24:L32" name="Rango3"/>
    <protectedRange password="CDFC" sqref="G24:G32" name="Rango2"/>
    <protectedRange password="CDFC" sqref="E24:E32" name="Rango1"/>
  </protectedRanges>
  <mergeCells count="29">
    <mergeCell ref="G35:H35"/>
    <mergeCell ref="B36:C36"/>
    <mergeCell ref="G37:H37"/>
    <mergeCell ref="B38:C38"/>
    <mergeCell ref="B37:E37"/>
    <mergeCell ref="L18:N19"/>
    <mergeCell ref="F19:G20"/>
    <mergeCell ref="H19:I20"/>
    <mergeCell ref="J19:K20"/>
    <mergeCell ref="L20:L21"/>
    <mergeCell ref="M20:N20"/>
    <mergeCell ref="F18:K18"/>
    <mergeCell ref="A18:A21"/>
    <mergeCell ref="B18:B21"/>
    <mergeCell ref="C18:C21"/>
    <mergeCell ref="D18:D21"/>
    <mergeCell ref="E18:E21"/>
    <mergeCell ref="A17:C17"/>
    <mergeCell ref="A2:N2"/>
    <mergeCell ref="A3:N3"/>
    <mergeCell ref="A4:N4"/>
    <mergeCell ref="A6:C6"/>
    <mergeCell ref="A7:E7"/>
    <mergeCell ref="A8:E8"/>
    <mergeCell ref="A9:E9"/>
    <mergeCell ref="A10:E10"/>
    <mergeCell ref="A11:H11"/>
    <mergeCell ref="A12:E12"/>
    <mergeCell ref="A13:C13"/>
  </mergeCells>
  <pageMargins left="0.7" right="0.7" top="0.75" bottom="0.75" header="0.3" footer="0.3"/>
  <pageSetup scale="57"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5DEB-7601-4D1C-99F6-A71F0EA46026}">
  <sheetPr>
    <pageSetUpPr fitToPage="1"/>
  </sheetPr>
  <dimension ref="A2:N42"/>
  <sheetViews>
    <sheetView workbookViewId="0">
      <selection activeCell="R23" sqref="R23"/>
    </sheetView>
  </sheetViews>
  <sheetFormatPr baseColWidth="10" defaultRowHeight="12.75" x14ac:dyDescent="0.2"/>
  <cols>
    <col min="1" max="1" width="8.85546875" style="39" customWidth="1"/>
    <col min="2" max="2" width="8.5703125" style="39" customWidth="1"/>
    <col min="3" max="3" width="23.85546875" style="39" customWidth="1"/>
    <col min="4" max="4" width="24.140625" style="39" customWidth="1"/>
    <col min="5" max="5" width="33.140625" style="39" customWidth="1"/>
    <col min="6" max="6" width="9.42578125" style="39" customWidth="1"/>
    <col min="7" max="7" width="11" style="39" customWidth="1"/>
    <col min="8" max="8" width="9" style="39" customWidth="1"/>
    <col min="9" max="9" width="11.42578125" style="39"/>
    <col min="10" max="10" width="8.28515625" style="39" customWidth="1"/>
    <col min="11" max="11" width="11.42578125" style="39"/>
    <col min="12" max="12" width="6.42578125" style="39" customWidth="1"/>
    <col min="13" max="13" width="7.140625" style="39" customWidth="1"/>
    <col min="14" max="14" width="9.7109375" style="39" customWidth="1"/>
    <col min="15" max="16384" width="11.42578125" style="39"/>
  </cols>
  <sheetData>
    <row r="2" spans="1:14" ht="16.5" customHeight="1" x14ac:dyDescent="0.2">
      <c r="A2" s="452" t="s">
        <v>0</v>
      </c>
      <c r="B2" s="478"/>
      <c r="C2" s="478"/>
      <c r="D2" s="478"/>
      <c r="E2" s="478"/>
      <c r="F2" s="478"/>
      <c r="G2" s="478"/>
      <c r="H2" s="478"/>
      <c r="I2" s="478"/>
      <c r="J2" s="478"/>
      <c r="K2" s="478"/>
      <c r="L2" s="478"/>
      <c r="M2" s="478"/>
      <c r="N2" s="478"/>
    </row>
    <row r="3" spans="1:14" ht="16.5" x14ac:dyDescent="0.2">
      <c r="A3" s="452" t="s">
        <v>796</v>
      </c>
      <c r="B3" s="452"/>
      <c r="C3" s="452"/>
      <c r="D3" s="452"/>
      <c r="E3" s="452"/>
      <c r="F3" s="452"/>
      <c r="G3" s="452"/>
      <c r="H3" s="452"/>
      <c r="I3" s="452"/>
      <c r="J3" s="452"/>
      <c r="K3" s="452"/>
      <c r="L3" s="452"/>
      <c r="M3" s="452"/>
      <c r="N3" s="452"/>
    </row>
    <row r="4" spans="1:14" ht="16.5" x14ac:dyDescent="0.2">
      <c r="A4" s="452" t="s">
        <v>1</v>
      </c>
      <c r="B4" s="452"/>
      <c r="C4" s="452"/>
      <c r="D4" s="452"/>
      <c r="E4" s="452"/>
      <c r="F4" s="452"/>
      <c r="G4" s="452"/>
      <c r="H4" s="452"/>
      <c r="I4" s="452"/>
      <c r="J4" s="452"/>
      <c r="K4" s="452"/>
      <c r="L4" s="452"/>
      <c r="M4" s="452"/>
      <c r="N4" s="452"/>
    </row>
    <row r="5" spans="1:14" ht="8.25" customHeight="1" x14ac:dyDescent="0.2"/>
    <row r="6" spans="1:14" x14ac:dyDescent="0.2">
      <c r="A6" s="586" t="s">
        <v>2</v>
      </c>
      <c r="B6" s="586"/>
      <c r="C6" s="586"/>
      <c r="D6" s="187"/>
      <c r="E6" s="187"/>
      <c r="F6" s="187"/>
      <c r="G6" s="188"/>
      <c r="H6" s="188"/>
      <c r="I6" s="188"/>
      <c r="J6" s="188"/>
      <c r="K6" s="188"/>
      <c r="L6" s="188"/>
      <c r="M6" s="188"/>
      <c r="N6" s="188"/>
    </row>
    <row r="7" spans="1:14" x14ac:dyDescent="0.2">
      <c r="A7" s="587" t="s">
        <v>578</v>
      </c>
      <c r="B7" s="588"/>
      <c r="C7" s="588"/>
      <c r="D7" s="588"/>
      <c r="E7" s="588"/>
      <c r="F7" s="189"/>
      <c r="G7" s="190"/>
      <c r="H7" s="190"/>
      <c r="I7" s="190"/>
      <c r="J7" s="190"/>
      <c r="K7" s="190"/>
      <c r="L7" s="190"/>
      <c r="M7" s="190"/>
      <c r="N7" s="191"/>
    </row>
    <row r="8" spans="1:14" ht="12.75" customHeight="1" x14ac:dyDescent="0.2">
      <c r="A8" s="589" t="s">
        <v>579</v>
      </c>
      <c r="B8" s="590"/>
      <c r="C8" s="590"/>
      <c r="D8" s="590"/>
      <c r="E8" s="590"/>
      <c r="F8" s="590"/>
      <c r="G8" s="590"/>
      <c r="H8" s="590"/>
      <c r="I8" s="232"/>
      <c r="J8" s="232"/>
      <c r="K8" s="232"/>
      <c r="L8" s="232"/>
      <c r="M8" s="232"/>
      <c r="N8" s="192"/>
    </row>
    <row r="9" spans="1:14" ht="12.75" customHeight="1" x14ac:dyDescent="0.2">
      <c r="A9" s="591" t="s">
        <v>580</v>
      </c>
      <c r="B9" s="592"/>
      <c r="C9" s="592"/>
      <c r="D9" s="592"/>
      <c r="E9" s="592"/>
      <c r="F9" s="592"/>
      <c r="G9" s="592"/>
      <c r="H9" s="233"/>
      <c r="I9" s="232"/>
      <c r="J9" s="232"/>
      <c r="K9" s="232"/>
      <c r="L9" s="232"/>
      <c r="M9" s="232"/>
      <c r="N9" s="192"/>
    </row>
    <row r="10" spans="1:14" ht="12.75" customHeight="1" x14ac:dyDescent="0.2">
      <c r="A10" s="593" t="s">
        <v>581</v>
      </c>
      <c r="B10" s="594"/>
      <c r="C10" s="594"/>
      <c r="D10" s="594"/>
      <c r="E10" s="594"/>
      <c r="F10" s="594"/>
      <c r="G10" s="594"/>
      <c r="H10" s="233"/>
      <c r="I10" s="232"/>
      <c r="J10" s="232"/>
      <c r="K10" s="232"/>
      <c r="L10" s="232"/>
      <c r="M10" s="232"/>
      <c r="N10" s="192"/>
    </row>
    <row r="11" spans="1:14" ht="12.75" customHeight="1" x14ac:dyDescent="0.2">
      <c r="A11" s="591" t="s">
        <v>582</v>
      </c>
      <c r="B11" s="592"/>
      <c r="C11" s="592"/>
      <c r="D11" s="592"/>
      <c r="E11" s="592"/>
      <c r="F11" s="592"/>
      <c r="G11" s="592"/>
      <c r="H11" s="592"/>
      <c r="I11" s="232"/>
      <c r="J11" s="232"/>
      <c r="K11" s="232"/>
      <c r="L11" s="232"/>
      <c r="M11" s="232"/>
      <c r="N11" s="192"/>
    </row>
    <row r="12" spans="1:14" ht="12.75" customHeight="1" x14ac:dyDescent="0.2">
      <c r="A12" s="595" t="s">
        <v>583</v>
      </c>
      <c r="B12" s="596"/>
      <c r="C12" s="596"/>
      <c r="D12" s="596"/>
      <c r="E12" s="596"/>
      <c r="F12" s="596"/>
      <c r="G12" s="596"/>
      <c r="H12" s="596"/>
      <c r="I12" s="234"/>
      <c r="J12" s="235"/>
      <c r="K12" s="235"/>
      <c r="L12" s="235"/>
      <c r="M12" s="235"/>
      <c r="N12" s="236"/>
    </row>
    <row r="13" spans="1:14" x14ac:dyDescent="0.2">
      <c r="A13" s="597" t="s">
        <v>9</v>
      </c>
      <c r="B13" s="597"/>
      <c r="C13" s="597"/>
      <c r="D13" s="193"/>
      <c r="E13" s="194"/>
      <c r="F13" s="194"/>
      <c r="G13" s="194"/>
      <c r="H13" s="194"/>
      <c r="I13" s="194"/>
      <c r="J13" s="194"/>
      <c r="K13" s="194"/>
      <c r="L13" s="194"/>
      <c r="M13" s="194"/>
      <c r="N13" s="194"/>
    </row>
    <row r="14" spans="1:14" x14ac:dyDescent="0.2">
      <c r="A14" s="195" t="s">
        <v>584</v>
      </c>
      <c r="B14" s="196"/>
      <c r="C14" s="197"/>
      <c r="D14" s="197"/>
      <c r="E14" s="197"/>
      <c r="F14" s="197"/>
      <c r="G14" s="197"/>
      <c r="H14" s="197"/>
      <c r="I14" s="197"/>
      <c r="J14" s="197"/>
      <c r="K14" s="197"/>
      <c r="L14" s="197"/>
      <c r="M14" s="197"/>
      <c r="N14" s="198"/>
    </row>
    <row r="15" spans="1:14" x14ac:dyDescent="0.2">
      <c r="A15" s="584" t="s">
        <v>585</v>
      </c>
      <c r="B15" s="585"/>
      <c r="C15" s="585"/>
      <c r="D15" s="585"/>
      <c r="E15" s="585"/>
      <c r="F15" s="585"/>
      <c r="G15" s="585"/>
      <c r="H15" s="585"/>
      <c r="I15" s="585"/>
      <c r="J15" s="237"/>
      <c r="K15" s="237"/>
      <c r="L15" s="237"/>
      <c r="M15" s="237"/>
      <c r="N15" s="238"/>
    </row>
    <row r="16" spans="1:14" x14ac:dyDescent="0.2">
      <c r="A16" s="598" t="s">
        <v>586</v>
      </c>
      <c r="B16" s="599"/>
      <c r="C16" s="599"/>
      <c r="D16" s="599"/>
      <c r="E16" s="599"/>
      <c r="F16" s="599"/>
      <c r="G16" s="199"/>
      <c r="H16" s="199"/>
      <c r="I16" s="199"/>
      <c r="J16" s="199"/>
      <c r="K16" s="199"/>
      <c r="L16" s="199"/>
      <c r="M16" s="199"/>
      <c r="N16" s="200"/>
    </row>
    <row r="17" spans="1:14" x14ac:dyDescent="0.2">
      <c r="A17" s="597" t="s">
        <v>13</v>
      </c>
      <c r="B17" s="597"/>
      <c r="C17" s="597"/>
      <c r="D17" s="193"/>
      <c r="E17" s="194"/>
      <c r="F17" s="194"/>
      <c r="G17" s="194"/>
      <c r="H17" s="194"/>
      <c r="I17" s="194"/>
      <c r="J17" s="194"/>
      <c r="K17" s="194"/>
      <c r="L17" s="194"/>
      <c r="M17" s="194"/>
      <c r="N17" s="194"/>
    </row>
    <row r="18" spans="1:14" x14ac:dyDescent="0.2">
      <c r="A18" s="600" t="s">
        <v>14</v>
      </c>
      <c r="B18" s="600" t="s">
        <v>15</v>
      </c>
      <c r="C18" s="600" t="s">
        <v>16</v>
      </c>
      <c r="D18" s="600" t="s">
        <v>17</v>
      </c>
      <c r="E18" s="601" t="s">
        <v>18</v>
      </c>
      <c r="F18" s="601" t="s">
        <v>19</v>
      </c>
      <c r="G18" s="601"/>
      <c r="H18" s="601"/>
      <c r="I18" s="601"/>
      <c r="J18" s="601"/>
      <c r="K18" s="601"/>
      <c r="L18" s="600" t="s">
        <v>20</v>
      </c>
      <c r="M18" s="600"/>
      <c r="N18" s="600"/>
    </row>
    <row r="19" spans="1:14" x14ac:dyDescent="0.2">
      <c r="A19" s="600"/>
      <c r="B19" s="600"/>
      <c r="C19" s="600"/>
      <c r="D19" s="600"/>
      <c r="E19" s="601"/>
      <c r="F19" s="601" t="s">
        <v>21</v>
      </c>
      <c r="G19" s="601"/>
      <c r="H19" s="601" t="s">
        <v>22</v>
      </c>
      <c r="I19" s="601"/>
      <c r="J19" s="601" t="s">
        <v>23</v>
      </c>
      <c r="K19" s="601"/>
      <c r="L19" s="600"/>
      <c r="M19" s="600"/>
      <c r="N19" s="600"/>
    </row>
    <row r="20" spans="1:14" x14ac:dyDescent="0.2">
      <c r="A20" s="600"/>
      <c r="B20" s="600"/>
      <c r="C20" s="600"/>
      <c r="D20" s="600"/>
      <c r="E20" s="601"/>
      <c r="F20" s="601"/>
      <c r="G20" s="601"/>
      <c r="H20" s="601"/>
      <c r="I20" s="601"/>
      <c r="J20" s="601"/>
      <c r="K20" s="601"/>
      <c r="L20" s="601" t="s">
        <v>24</v>
      </c>
      <c r="M20" s="601" t="s">
        <v>25</v>
      </c>
      <c r="N20" s="601"/>
    </row>
    <row r="21" spans="1:14" ht="33.75" x14ac:dyDescent="0.2">
      <c r="A21" s="600"/>
      <c r="B21" s="600"/>
      <c r="C21" s="600"/>
      <c r="D21" s="600"/>
      <c r="E21" s="601"/>
      <c r="F21" s="202" t="s">
        <v>26</v>
      </c>
      <c r="G21" s="201" t="s">
        <v>27</v>
      </c>
      <c r="H21" s="202" t="s">
        <v>26</v>
      </c>
      <c r="I21" s="201" t="s">
        <v>27</v>
      </c>
      <c r="J21" s="202" t="s">
        <v>26</v>
      </c>
      <c r="K21" s="201" t="s">
        <v>27</v>
      </c>
      <c r="L21" s="601"/>
      <c r="M21" s="202" t="s">
        <v>28</v>
      </c>
      <c r="N21" s="202" t="s">
        <v>23</v>
      </c>
    </row>
    <row r="22" spans="1:14" ht="35.25" customHeight="1" x14ac:dyDescent="0.2">
      <c r="A22" s="209" t="s">
        <v>34</v>
      </c>
      <c r="B22" s="209" t="s">
        <v>587</v>
      </c>
      <c r="C22" s="209" t="s">
        <v>34</v>
      </c>
      <c r="D22" s="210" t="s">
        <v>588</v>
      </c>
      <c r="E22" s="211" t="s">
        <v>589</v>
      </c>
      <c r="F22" s="212" t="s">
        <v>34</v>
      </c>
      <c r="G22" s="213">
        <v>0</v>
      </c>
      <c r="H22" s="212" t="s">
        <v>590</v>
      </c>
      <c r="I22" s="213">
        <v>3</v>
      </c>
      <c r="J22" s="212" t="s">
        <v>34</v>
      </c>
      <c r="K22" s="214">
        <v>0</v>
      </c>
      <c r="L22" s="213">
        <v>3</v>
      </c>
      <c r="M22" s="213">
        <v>0</v>
      </c>
      <c r="N22" s="213">
        <v>0</v>
      </c>
    </row>
    <row r="23" spans="1:14" ht="29.25" customHeight="1" x14ac:dyDescent="0.2">
      <c r="A23" s="209" t="s">
        <v>591</v>
      </c>
      <c r="B23" s="209" t="s">
        <v>592</v>
      </c>
      <c r="C23" s="210" t="s">
        <v>593</v>
      </c>
      <c r="D23" s="210" t="s">
        <v>594</v>
      </c>
      <c r="E23" s="211" t="s">
        <v>595</v>
      </c>
      <c r="F23" s="212" t="s">
        <v>34</v>
      </c>
      <c r="G23" s="213">
        <v>0</v>
      </c>
      <c r="H23" s="212" t="s">
        <v>596</v>
      </c>
      <c r="I23" s="213">
        <v>31</v>
      </c>
      <c r="J23" s="212" t="s">
        <v>34</v>
      </c>
      <c r="K23" s="214">
        <v>0</v>
      </c>
      <c r="L23" s="213">
        <v>31</v>
      </c>
      <c r="M23" s="213">
        <v>0</v>
      </c>
      <c r="N23" s="213">
        <v>0</v>
      </c>
    </row>
    <row r="24" spans="1:14" ht="32.25" customHeight="1" x14ac:dyDescent="0.2">
      <c r="A24" s="209" t="s">
        <v>597</v>
      </c>
      <c r="B24" s="209" t="s">
        <v>598</v>
      </c>
      <c r="C24" s="210" t="s">
        <v>599</v>
      </c>
      <c r="D24" s="210" t="s">
        <v>599</v>
      </c>
      <c r="E24" s="211" t="s">
        <v>600</v>
      </c>
      <c r="F24" s="212" t="s">
        <v>201</v>
      </c>
      <c r="G24" s="213">
        <v>9</v>
      </c>
      <c r="H24" s="212" t="s">
        <v>596</v>
      </c>
      <c r="I24" s="213">
        <v>43</v>
      </c>
      <c r="J24" s="212" t="s">
        <v>34</v>
      </c>
      <c r="K24" s="214">
        <v>0</v>
      </c>
      <c r="L24" s="213">
        <v>43</v>
      </c>
      <c r="M24" s="213">
        <v>0</v>
      </c>
      <c r="N24" s="213">
        <v>0</v>
      </c>
    </row>
    <row r="25" spans="1:14" ht="33.75" x14ac:dyDescent="0.2">
      <c r="A25" s="209" t="s">
        <v>601</v>
      </c>
      <c r="B25" s="209" t="s">
        <v>602</v>
      </c>
      <c r="C25" s="210" t="s">
        <v>603</v>
      </c>
      <c r="D25" s="210" t="s">
        <v>604</v>
      </c>
      <c r="E25" s="211" t="s">
        <v>605</v>
      </c>
      <c r="F25" s="212" t="s">
        <v>34</v>
      </c>
      <c r="G25" s="213">
        <v>0</v>
      </c>
      <c r="H25" s="212" t="s">
        <v>596</v>
      </c>
      <c r="I25" s="213">
        <v>77</v>
      </c>
      <c r="J25" s="212" t="s">
        <v>34</v>
      </c>
      <c r="K25" s="214">
        <v>0</v>
      </c>
      <c r="L25" s="213">
        <v>77</v>
      </c>
      <c r="M25" s="213">
        <v>0</v>
      </c>
      <c r="N25" s="213">
        <v>0</v>
      </c>
    </row>
    <row r="26" spans="1:14" ht="45" x14ac:dyDescent="0.2">
      <c r="A26" s="209" t="s">
        <v>34</v>
      </c>
      <c r="B26" s="209" t="s">
        <v>606</v>
      </c>
      <c r="C26" s="209" t="s">
        <v>34</v>
      </c>
      <c r="D26" s="210" t="s">
        <v>607</v>
      </c>
      <c r="E26" s="211" t="s">
        <v>608</v>
      </c>
      <c r="F26" s="212" t="s">
        <v>201</v>
      </c>
      <c r="G26" s="213">
        <v>9</v>
      </c>
      <c r="H26" s="212" t="s">
        <v>34</v>
      </c>
      <c r="I26" s="213">
        <v>0</v>
      </c>
      <c r="J26" s="212" t="s">
        <v>34</v>
      </c>
      <c r="K26" s="214">
        <v>0</v>
      </c>
      <c r="L26" s="213">
        <v>0</v>
      </c>
      <c r="M26" s="213">
        <v>0</v>
      </c>
      <c r="N26" s="213">
        <v>0</v>
      </c>
    </row>
    <row r="27" spans="1:14" ht="34.5" customHeight="1" x14ac:dyDescent="0.2">
      <c r="A27" s="215" t="s">
        <v>609</v>
      </c>
      <c r="B27" s="215" t="s">
        <v>610</v>
      </c>
      <c r="C27" s="210" t="s">
        <v>611</v>
      </c>
      <c r="D27" s="210" t="s">
        <v>611</v>
      </c>
      <c r="E27" s="211" t="s">
        <v>612</v>
      </c>
      <c r="F27" s="212" t="s">
        <v>34</v>
      </c>
      <c r="G27" s="213">
        <v>0</v>
      </c>
      <c r="H27" s="212" t="s">
        <v>596</v>
      </c>
      <c r="I27" s="213">
        <v>58</v>
      </c>
      <c r="J27" s="212" t="s">
        <v>34</v>
      </c>
      <c r="K27" s="214">
        <v>0</v>
      </c>
      <c r="L27" s="213">
        <v>58</v>
      </c>
      <c r="M27" s="213">
        <v>0</v>
      </c>
      <c r="N27" s="213">
        <v>0</v>
      </c>
    </row>
    <row r="28" spans="1:14" ht="39.75" customHeight="1" x14ac:dyDescent="0.2">
      <c r="A28" s="215" t="s">
        <v>613</v>
      </c>
      <c r="B28" s="215" t="s">
        <v>158</v>
      </c>
      <c r="C28" s="210" t="s">
        <v>614</v>
      </c>
      <c r="D28" s="210" t="s">
        <v>615</v>
      </c>
      <c r="E28" s="211" t="s">
        <v>616</v>
      </c>
      <c r="F28" s="212" t="s">
        <v>201</v>
      </c>
      <c r="G28" s="213">
        <v>34</v>
      </c>
      <c r="H28" s="212" t="s">
        <v>596</v>
      </c>
      <c r="I28" s="213">
        <v>111</v>
      </c>
      <c r="J28" s="212" t="s">
        <v>34</v>
      </c>
      <c r="K28" s="214">
        <v>0</v>
      </c>
      <c r="L28" s="213">
        <v>111</v>
      </c>
      <c r="M28" s="213">
        <v>0</v>
      </c>
      <c r="N28" s="213">
        <v>0</v>
      </c>
    </row>
    <row r="29" spans="1:14" ht="31.5" customHeight="1" x14ac:dyDescent="0.2">
      <c r="A29" s="215" t="s">
        <v>617</v>
      </c>
      <c r="B29" s="215" t="s">
        <v>34</v>
      </c>
      <c r="C29" s="210" t="s">
        <v>618</v>
      </c>
      <c r="D29" s="209" t="s">
        <v>34</v>
      </c>
      <c r="E29" s="211" t="s">
        <v>619</v>
      </c>
      <c r="F29" s="212" t="s">
        <v>34</v>
      </c>
      <c r="G29" s="213">
        <v>0</v>
      </c>
      <c r="H29" s="212" t="s">
        <v>323</v>
      </c>
      <c r="I29" s="213">
        <v>9</v>
      </c>
      <c r="J29" s="212" t="s">
        <v>34</v>
      </c>
      <c r="K29" s="214">
        <v>0</v>
      </c>
      <c r="L29" s="213">
        <v>9</v>
      </c>
      <c r="M29" s="213">
        <v>0</v>
      </c>
      <c r="N29" s="213">
        <v>0</v>
      </c>
    </row>
    <row r="30" spans="1:14" ht="33.75" customHeight="1" x14ac:dyDescent="0.2">
      <c r="A30" s="216" t="s">
        <v>620</v>
      </c>
      <c r="B30" s="216" t="s">
        <v>34</v>
      </c>
      <c r="C30" s="210" t="s">
        <v>621</v>
      </c>
      <c r="D30" s="209" t="s">
        <v>34</v>
      </c>
      <c r="E30" s="211" t="s">
        <v>622</v>
      </c>
      <c r="F30" s="212" t="s">
        <v>34</v>
      </c>
      <c r="G30" s="214">
        <v>0</v>
      </c>
      <c r="H30" s="212" t="s">
        <v>596</v>
      </c>
      <c r="I30" s="214">
        <v>28</v>
      </c>
      <c r="J30" s="212" t="s">
        <v>34</v>
      </c>
      <c r="K30" s="214">
        <v>0</v>
      </c>
      <c r="L30" s="214">
        <v>28</v>
      </c>
      <c r="M30" s="213">
        <v>0</v>
      </c>
      <c r="N30" s="213">
        <v>0</v>
      </c>
    </row>
    <row r="31" spans="1:14" x14ac:dyDescent="0.2">
      <c r="A31" s="40"/>
      <c r="B31" s="40"/>
      <c r="C31" s="206"/>
      <c r="D31" s="206"/>
      <c r="E31" s="207" t="s">
        <v>42</v>
      </c>
      <c r="F31" s="194"/>
      <c r="G31" s="208">
        <f>SUM(G22:G30)</f>
        <v>52</v>
      </c>
      <c r="H31" s="194"/>
      <c r="I31" s="208">
        <f>SUM(I22:I30)</f>
        <v>360</v>
      </c>
      <c r="J31" s="194"/>
      <c r="K31" s="208">
        <f>SUM(K22:K30)</f>
        <v>0</v>
      </c>
      <c r="L31" s="208">
        <f>SUM(L22:L30)</f>
        <v>360</v>
      </c>
      <c r="M31" s="208">
        <f>SUM(M22:M30)</f>
        <v>0</v>
      </c>
      <c r="N31" s="208">
        <f>SUM(N22:N30)</f>
        <v>0</v>
      </c>
    </row>
    <row r="32" spans="1:14" x14ac:dyDescent="0.2">
      <c r="A32" s="40"/>
      <c r="B32" s="40"/>
      <c r="C32" s="206"/>
      <c r="D32" s="206"/>
      <c r="E32" s="207"/>
      <c r="F32" s="194"/>
      <c r="G32" s="194"/>
      <c r="H32" s="194"/>
      <c r="I32" s="194"/>
      <c r="J32" s="194"/>
      <c r="K32" s="194"/>
      <c r="L32" s="194"/>
      <c r="M32" s="194"/>
      <c r="N32" s="194"/>
    </row>
    <row r="33" spans="1:14" x14ac:dyDescent="0.2">
      <c r="A33" s="40"/>
      <c r="B33" s="40"/>
      <c r="C33" s="206"/>
      <c r="D33" s="206"/>
      <c r="E33" s="207" t="s">
        <v>43</v>
      </c>
      <c r="F33" s="194"/>
      <c r="G33" s="602">
        <f>SUM(G31+I31+K31+M31)</f>
        <v>412</v>
      </c>
      <c r="H33" s="603"/>
      <c r="I33" s="194"/>
      <c r="J33" s="194"/>
      <c r="K33" s="194"/>
      <c r="L33" s="194"/>
      <c r="M33" s="194"/>
      <c r="N33" s="194"/>
    </row>
    <row r="34" spans="1:14" x14ac:dyDescent="0.2">
      <c r="A34" s="40"/>
      <c r="B34" s="40"/>
      <c r="C34" s="206"/>
      <c r="D34" s="206"/>
      <c r="E34" s="207"/>
      <c r="F34" s="194"/>
      <c r="G34" s="194"/>
      <c r="H34" s="194"/>
      <c r="I34" s="194"/>
      <c r="J34" s="194"/>
      <c r="K34" s="194"/>
      <c r="L34" s="194"/>
      <c r="M34" s="194"/>
      <c r="N34" s="194"/>
    </row>
    <row r="35" spans="1:14" x14ac:dyDescent="0.2">
      <c r="A35" s="40"/>
      <c r="B35" s="40"/>
      <c r="C35" s="206"/>
      <c r="D35" s="206"/>
      <c r="E35" s="207" t="s">
        <v>44</v>
      </c>
      <c r="F35" s="194"/>
      <c r="G35" s="602">
        <f>SUM(G33-M31)</f>
        <v>412</v>
      </c>
      <c r="H35" s="603"/>
      <c r="I35" s="194"/>
      <c r="J35" s="194"/>
      <c r="K35" s="194"/>
      <c r="L35" s="194"/>
      <c r="M35" s="194"/>
      <c r="N35" s="194"/>
    </row>
    <row r="36" spans="1:14" x14ac:dyDescent="0.2">
      <c r="A36" s="40"/>
      <c r="B36" s="40"/>
      <c r="C36" s="206"/>
      <c r="D36" s="206"/>
      <c r="E36" s="207"/>
      <c r="F36" s="194"/>
      <c r="G36" s="194"/>
      <c r="H36" s="194"/>
      <c r="I36" s="194"/>
      <c r="J36" s="194"/>
      <c r="K36" s="194"/>
      <c r="L36" s="194"/>
      <c r="M36" s="194"/>
      <c r="N36" s="194"/>
    </row>
    <row r="37" spans="1:14" x14ac:dyDescent="0.2">
      <c r="A37" s="43"/>
      <c r="B37" s="43"/>
      <c r="C37" s="43"/>
      <c r="D37" s="43"/>
      <c r="E37" s="43"/>
      <c r="F37" s="43"/>
      <c r="G37" s="43"/>
      <c r="H37" s="43"/>
      <c r="I37" s="43"/>
      <c r="J37" s="43"/>
      <c r="K37" s="43"/>
      <c r="L37" s="43"/>
      <c r="M37" s="43"/>
      <c r="N37" s="43"/>
    </row>
    <row r="38" spans="1:14" x14ac:dyDescent="0.2">
      <c r="A38" s="43"/>
      <c r="B38" s="43"/>
      <c r="C38" s="43"/>
      <c r="D38" s="43"/>
      <c r="E38" s="43"/>
      <c r="F38" s="43"/>
      <c r="G38" s="43"/>
      <c r="H38" s="43"/>
      <c r="I38" s="43"/>
      <c r="J38" s="43"/>
      <c r="K38" s="43"/>
      <c r="L38" s="43"/>
      <c r="M38" s="43"/>
      <c r="N38" s="43"/>
    </row>
    <row r="39" spans="1:14" x14ac:dyDescent="0.2">
      <c r="A39" s="43"/>
      <c r="B39" s="43"/>
      <c r="C39" s="43"/>
      <c r="D39" s="43"/>
      <c r="E39" s="43"/>
      <c r="F39" s="43"/>
      <c r="G39" s="43"/>
      <c r="H39" s="43"/>
      <c r="I39" s="43"/>
      <c r="J39" s="43"/>
      <c r="K39" s="43"/>
      <c r="L39" s="43"/>
      <c r="M39" s="43"/>
      <c r="N39" s="43"/>
    </row>
    <row r="40" spans="1:14" x14ac:dyDescent="0.2">
      <c r="A40" s="43"/>
      <c r="B40" s="43"/>
      <c r="C40" s="43"/>
      <c r="D40" s="43"/>
      <c r="E40" s="43"/>
      <c r="F40" s="43"/>
      <c r="G40" s="43"/>
      <c r="H40" s="43"/>
      <c r="I40" s="43"/>
      <c r="J40" s="43"/>
      <c r="K40" s="43"/>
      <c r="L40" s="43"/>
      <c r="M40" s="43"/>
      <c r="N40" s="43"/>
    </row>
    <row r="41" spans="1:14" x14ac:dyDescent="0.2">
      <c r="A41" s="43"/>
      <c r="B41" s="43"/>
      <c r="C41" s="43"/>
      <c r="D41" s="43"/>
      <c r="E41" s="43"/>
      <c r="F41" s="43"/>
      <c r="G41" s="43"/>
      <c r="H41" s="43"/>
      <c r="I41" s="43"/>
      <c r="J41" s="43"/>
      <c r="K41" s="43"/>
      <c r="L41" s="43"/>
      <c r="M41" s="43"/>
      <c r="N41" s="43"/>
    </row>
    <row r="42" spans="1:14" x14ac:dyDescent="0.2">
      <c r="A42" s="43"/>
      <c r="B42" s="43"/>
      <c r="C42" s="43"/>
      <c r="D42" s="43"/>
      <c r="E42" s="43"/>
      <c r="F42" s="43"/>
      <c r="G42" s="43"/>
      <c r="H42" s="43"/>
      <c r="I42" s="43"/>
      <c r="J42" s="43"/>
      <c r="K42" s="43"/>
      <c r="L42" s="43"/>
      <c r="M42" s="43"/>
      <c r="N42" s="43"/>
    </row>
  </sheetData>
  <protectedRanges>
    <protectedRange password="CDFC" sqref="I27:I30 L27:L30" name="Rango3_1"/>
    <protectedRange password="CDFC" sqref="G27:G30" name="Rango2_1"/>
    <protectedRange password="CDFC" sqref="E27:E30" name="Rango1_1"/>
  </protectedRanges>
  <mergeCells count="28">
    <mergeCell ref="G33:H33"/>
    <mergeCell ref="G35:H35"/>
    <mergeCell ref="L18:N19"/>
    <mergeCell ref="F19:G20"/>
    <mergeCell ref="H19:I20"/>
    <mergeCell ref="J19:K20"/>
    <mergeCell ref="L20:L21"/>
    <mergeCell ref="M20:N20"/>
    <mergeCell ref="A16:F16"/>
    <mergeCell ref="A17:C17"/>
    <mergeCell ref="A18:A21"/>
    <mergeCell ref="B18:B21"/>
    <mergeCell ref="C18:C21"/>
    <mergeCell ref="D18:D21"/>
    <mergeCell ref="E18:E21"/>
    <mergeCell ref="F18:K18"/>
    <mergeCell ref="A15:I15"/>
    <mergeCell ref="A2:N2"/>
    <mergeCell ref="A3:N3"/>
    <mergeCell ref="A4:N4"/>
    <mergeCell ref="A6:C6"/>
    <mergeCell ref="A7:E7"/>
    <mergeCell ref="A8:H8"/>
    <mergeCell ref="A9:G9"/>
    <mergeCell ref="A10:G10"/>
    <mergeCell ref="A11:H11"/>
    <mergeCell ref="A12:H12"/>
    <mergeCell ref="A13:C13"/>
  </mergeCells>
  <pageMargins left="0.70866141732283472" right="0.70866141732283472" top="0.74803149606299213" bottom="0.74803149606299213" header="0.31496062992125984" footer="0.31496062992125984"/>
  <pageSetup paperSize="9" scale="71"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3B46-B061-4C17-8D31-BFD5C602C411}">
  <sheetPr>
    <pageSetUpPr fitToPage="1"/>
  </sheetPr>
  <dimension ref="A1:O51"/>
  <sheetViews>
    <sheetView workbookViewId="0">
      <selection activeCell="P15" sqref="P15"/>
    </sheetView>
  </sheetViews>
  <sheetFormatPr baseColWidth="10" defaultRowHeight="15" x14ac:dyDescent="0.25"/>
  <cols>
    <col min="3" max="5" width="23.140625" customWidth="1"/>
    <col min="7" max="7" width="14.140625" customWidth="1"/>
    <col min="9" max="9" width="14.85546875" customWidth="1"/>
    <col min="11" max="11" width="14.85546875" customWidth="1"/>
    <col min="12" max="12" width="7.5703125" customWidth="1"/>
    <col min="13" max="13" width="7.85546875" customWidth="1"/>
  </cols>
  <sheetData>
    <row r="1" spans="1:15" x14ac:dyDescent="0.25">
      <c r="A1" s="39"/>
      <c r="B1" s="39"/>
      <c r="C1" s="39"/>
      <c r="D1" s="39"/>
      <c r="E1" s="39"/>
      <c r="F1" s="39"/>
      <c r="G1" s="39"/>
      <c r="H1" s="39"/>
      <c r="I1" s="39"/>
      <c r="J1" s="39"/>
      <c r="K1" s="39"/>
      <c r="L1" s="39"/>
      <c r="M1" s="39"/>
      <c r="N1" s="39"/>
      <c r="O1" s="39"/>
    </row>
    <row r="2" spans="1:15" ht="16.5" customHeight="1" x14ac:dyDescent="0.25">
      <c r="A2" s="452" t="s">
        <v>0</v>
      </c>
      <c r="B2" s="604"/>
      <c r="C2" s="604"/>
      <c r="D2" s="604"/>
      <c r="E2" s="604"/>
      <c r="F2" s="604"/>
      <c r="G2" s="604"/>
      <c r="H2" s="604"/>
      <c r="I2" s="604"/>
      <c r="J2" s="604"/>
      <c r="K2" s="604"/>
      <c r="L2" s="604"/>
      <c r="M2" s="604"/>
      <c r="N2" s="604"/>
      <c r="O2" s="39"/>
    </row>
    <row r="3" spans="1:15" ht="16.5" x14ac:dyDescent="0.25">
      <c r="A3" s="452" t="s">
        <v>796</v>
      </c>
      <c r="B3" s="452"/>
      <c r="C3" s="452"/>
      <c r="D3" s="452"/>
      <c r="E3" s="452"/>
      <c r="F3" s="452"/>
      <c r="G3" s="452"/>
      <c r="H3" s="452"/>
      <c r="I3" s="452"/>
      <c r="J3" s="452"/>
      <c r="K3" s="452"/>
      <c r="L3" s="452"/>
      <c r="M3" s="452"/>
      <c r="N3" s="452"/>
      <c r="O3" s="39"/>
    </row>
    <row r="4" spans="1:15" ht="16.5" x14ac:dyDescent="0.25">
      <c r="A4" s="452" t="s">
        <v>1</v>
      </c>
      <c r="B4" s="452"/>
      <c r="C4" s="452"/>
      <c r="D4" s="452"/>
      <c r="E4" s="452"/>
      <c r="F4" s="452"/>
      <c r="G4" s="452"/>
      <c r="H4" s="452"/>
      <c r="I4" s="452"/>
      <c r="J4" s="452"/>
      <c r="K4" s="452"/>
      <c r="L4" s="452"/>
      <c r="M4" s="452"/>
      <c r="N4" s="452"/>
      <c r="O4" s="39"/>
    </row>
    <row r="5" spans="1:15" x14ac:dyDescent="0.25">
      <c r="A5" s="453" t="s">
        <v>2</v>
      </c>
      <c r="B5" s="453"/>
      <c r="C5" s="453"/>
      <c r="D5" s="65"/>
      <c r="E5" s="65"/>
      <c r="F5" s="65"/>
      <c r="G5" s="41"/>
      <c r="H5" s="41"/>
      <c r="I5" s="41"/>
      <c r="J5" s="41"/>
      <c r="K5" s="41"/>
      <c r="L5" s="41"/>
      <c r="M5" s="41"/>
      <c r="N5" s="41"/>
      <c r="O5" s="39"/>
    </row>
    <row r="6" spans="1:15" x14ac:dyDescent="0.25">
      <c r="A6" s="502" t="s">
        <v>559</v>
      </c>
      <c r="B6" s="503"/>
      <c r="C6" s="503"/>
      <c r="D6" s="503"/>
      <c r="E6" s="503"/>
      <c r="F6" s="503"/>
      <c r="G6" s="67"/>
      <c r="H6" s="67"/>
      <c r="I6" s="67"/>
      <c r="J6" s="67"/>
      <c r="K6" s="67"/>
      <c r="L6" s="67"/>
      <c r="M6" s="67"/>
      <c r="N6" s="68"/>
      <c r="O6" s="39"/>
    </row>
    <row r="7" spans="1:15" x14ac:dyDescent="0.25">
      <c r="A7" s="500" t="s">
        <v>560</v>
      </c>
      <c r="B7" s="501"/>
      <c r="C7" s="501"/>
      <c r="D7" s="501"/>
      <c r="E7" s="501"/>
      <c r="F7" s="501"/>
      <c r="G7" s="69"/>
      <c r="H7" s="69"/>
      <c r="I7" s="69"/>
      <c r="J7" s="69"/>
      <c r="K7" s="69"/>
      <c r="L7" s="69"/>
      <c r="M7" s="69"/>
      <c r="N7" s="72"/>
      <c r="O7" s="39"/>
    </row>
    <row r="8" spans="1:15" x14ac:dyDescent="0.25">
      <c r="A8" s="500" t="s">
        <v>561</v>
      </c>
      <c r="B8" s="501"/>
      <c r="C8" s="501"/>
      <c r="D8" s="501"/>
      <c r="E8" s="501"/>
      <c r="F8" s="501"/>
      <c r="G8" s="69"/>
      <c r="H8" s="69"/>
      <c r="I8" s="69"/>
      <c r="J8" s="69"/>
      <c r="K8" s="69"/>
      <c r="L8" s="69"/>
      <c r="M8" s="69"/>
      <c r="N8" s="72"/>
      <c r="O8" s="39"/>
    </row>
    <row r="9" spans="1:15" x14ac:dyDescent="0.25">
      <c r="A9" s="456" t="s">
        <v>562</v>
      </c>
      <c r="B9" s="453"/>
      <c r="C9" s="453"/>
      <c r="D9" s="453"/>
      <c r="E9" s="453"/>
      <c r="F9" s="71"/>
      <c r="G9" s="69"/>
      <c r="H9" s="69"/>
      <c r="I9" s="69"/>
      <c r="J9" s="69"/>
      <c r="K9" s="69"/>
      <c r="L9" s="69"/>
      <c r="M9" s="69"/>
      <c r="N9" s="72"/>
      <c r="O9" s="39"/>
    </row>
    <row r="10" spans="1:15" x14ac:dyDescent="0.25">
      <c r="A10" s="456" t="s">
        <v>563</v>
      </c>
      <c r="B10" s="453"/>
      <c r="C10" s="453"/>
      <c r="D10" s="453"/>
      <c r="E10" s="453"/>
      <c r="F10" s="71"/>
      <c r="G10" s="69"/>
      <c r="H10" s="69"/>
      <c r="I10" s="69"/>
      <c r="J10" s="69"/>
      <c r="K10" s="69"/>
      <c r="L10" s="69"/>
      <c r="M10" s="69"/>
      <c r="N10" s="72"/>
      <c r="O10" s="39"/>
    </row>
    <row r="11" spans="1:15" x14ac:dyDescent="0.25">
      <c r="A11" s="457" t="s">
        <v>564</v>
      </c>
      <c r="B11" s="458"/>
      <c r="C11" s="458"/>
      <c r="D11" s="458"/>
      <c r="E11" s="458"/>
      <c r="F11" s="11"/>
      <c r="G11" s="12"/>
      <c r="H11" s="12"/>
      <c r="I11" s="12"/>
      <c r="J11" s="105"/>
      <c r="K11" s="105"/>
      <c r="L11" s="105"/>
      <c r="M11" s="105"/>
      <c r="N11" s="90"/>
      <c r="O11" s="39"/>
    </row>
    <row r="12" spans="1:15" x14ac:dyDescent="0.25">
      <c r="A12" s="451" t="s">
        <v>9</v>
      </c>
      <c r="B12" s="451"/>
      <c r="C12" s="451"/>
      <c r="D12" s="73"/>
      <c r="E12" s="74"/>
      <c r="F12" s="74"/>
      <c r="G12" s="74"/>
      <c r="H12" s="74"/>
      <c r="I12" s="74"/>
      <c r="J12" s="74"/>
      <c r="K12" s="74"/>
      <c r="L12" s="74"/>
      <c r="M12" s="74"/>
      <c r="N12" s="74"/>
      <c r="O12" s="39"/>
    </row>
    <row r="13" spans="1:15" x14ac:dyDescent="0.25">
      <c r="A13" s="75" t="s">
        <v>10</v>
      </c>
      <c r="B13" s="76"/>
      <c r="C13" s="77"/>
      <c r="D13" s="77"/>
      <c r="E13" s="77"/>
      <c r="F13" s="77"/>
      <c r="G13" s="77"/>
      <c r="H13" s="77"/>
      <c r="I13" s="77"/>
      <c r="J13" s="77"/>
      <c r="K13" s="77"/>
      <c r="L13" s="77"/>
      <c r="M13" s="77"/>
      <c r="N13" s="78"/>
      <c r="O13" s="39"/>
    </row>
    <row r="14" spans="1:15" x14ac:dyDescent="0.25">
      <c r="A14" s="80" t="s">
        <v>565</v>
      </c>
      <c r="B14" s="81"/>
      <c r="C14" s="81"/>
      <c r="D14" s="81"/>
      <c r="E14" s="79"/>
      <c r="F14" s="79"/>
      <c r="G14" s="79"/>
      <c r="H14" s="79"/>
      <c r="I14" s="79"/>
      <c r="J14" s="79"/>
      <c r="K14" s="79"/>
      <c r="L14" s="79"/>
      <c r="M14" s="79"/>
      <c r="N14" s="82"/>
      <c r="O14" s="39"/>
    </row>
    <row r="15" spans="1:15" x14ac:dyDescent="0.25">
      <c r="A15" s="83" t="s">
        <v>566</v>
      </c>
      <c r="B15" s="84"/>
      <c r="C15" s="84"/>
      <c r="D15" s="84"/>
      <c r="E15" s="85"/>
      <c r="F15" s="85"/>
      <c r="G15" s="85"/>
      <c r="H15" s="85"/>
      <c r="I15" s="85"/>
      <c r="J15" s="85"/>
      <c r="K15" s="85"/>
      <c r="L15" s="85"/>
      <c r="M15" s="85"/>
      <c r="N15" s="86"/>
      <c r="O15" s="39"/>
    </row>
    <row r="16" spans="1:15" x14ac:dyDescent="0.25">
      <c r="A16" s="451" t="s">
        <v>13</v>
      </c>
      <c r="B16" s="451"/>
      <c r="C16" s="451"/>
      <c r="D16" s="73"/>
      <c r="E16" s="74"/>
      <c r="F16" s="74"/>
      <c r="G16" s="74"/>
      <c r="H16" s="74"/>
      <c r="I16" s="74"/>
      <c r="J16" s="74"/>
      <c r="K16" s="74"/>
      <c r="L16" s="74"/>
      <c r="M16" s="74"/>
      <c r="N16" s="74"/>
      <c r="O16" s="39"/>
    </row>
    <row r="17" spans="1:15" x14ac:dyDescent="0.25">
      <c r="A17" s="504" t="s">
        <v>14</v>
      </c>
      <c r="B17" s="504" t="s">
        <v>15</v>
      </c>
      <c r="C17" s="504" t="s">
        <v>16</v>
      </c>
      <c r="D17" s="504" t="s">
        <v>17</v>
      </c>
      <c r="E17" s="504" t="s">
        <v>18</v>
      </c>
      <c r="F17" s="437" t="s">
        <v>19</v>
      </c>
      <c r="G17" s="437"/>
      <c r="H17" s="437"/>
      <c r="I17" s="437"/>
      <c r="J17" s="437"/>
      <c r="K17" s="437"/>
      <c r="L17" s="504" t="s">
        <v>20</v>
      </c>
      <c r="M17" s="504"/>
      <c r="N17" s="504"/>
      <c r="O17" s="39"/>
    </row>
    <row r="18" spans="1:15" x14ac:dyDescent="0.25">
      <c r="A18" s="504"/>
      <c r="B18" s="504"/>
      <c r="C18" s="504"/>
      <c r="D18" s="504"/>
      <c r="E18" s="504"/>
      <c r="F18" s="437" t="s">
        <v>21</v>
      </c>
      <c r="G18" s="437"/>
      <c r="H18" s="437" t="s">
        <v>22</v>
      </c>
      <c r="I18" s="437"/>
      <c r="J18" s="437" t="s">
        <v>23</v>
      </c>
      <c r="K18" s="437"/>
      <c r="L18" s="504"/>
      <c r="M18" s="504"/>
      <c r="N18" s="504"/>
      <c r="O18" s="39"/>
    </row>
    <row r="19" spans="1:15" x14ac:dyDescent="0.25">
      <c r="A19" s="504"/>
      <c r="B19" s="504"/>
      <c r="C19" s="504"/>
      <c r="D19" s="504"/>
      <c r="E19" s="504"/>
      <c r="F19" s="437"/>
      <c r="G19" s="437"/>
      <c r="H19" s="437"/>
      <c r="I19" s="437"/>
      <c r="J19" s="437"/>
      <c r="K19" s="437"/>
      <c r="L19" s="437" t="s">
        <v>24</v>
      </c>
      <c r="M19" s="437" t="s">
        <v>25</v>
      </c>
      <c r="N19" s="437"/>
      <c r="O19" s="39"/>
    </row>
    <row r="20" spans="1:15" ht="38.25" x14ac:dyDescent="0.25">
      <c r="A20" s="504"/>
      <c r="B20" s="504"/>
      <c r="C20" s="504"/>
      <c r="D20" s="504"/>
      <c r="E20" s="504"/>
      <c r="F20" s="87" t="s">
        <v>26</v>
      </c>
      <c r="G20" s="88" t="s">
        <v>27</v>
      </c>
      <c r="H20" s="87" t="s">
        <v>26</v>
      </c>
      <c r="I20" s="88" t="s">
        <v>27</v>
      </c>
      <c r="J20" s="87" t="s">
        <v>26</v>
      </c>
      <c r="K20" s="88" t="s">
        <v>27</v>
      </c>
      <c r="L20" s="437"/>
      <c r="M20" s="87" t="s">
        <v>28</v>
      </c>
      <c r="N20" s="87" t="s">
        <v>23</v>
      </c>
      <c r="O20" s="39"/>
    </row>
    <row r="21" spans="1:15" ht="38.25" customHeight="1" x14ac:dyDescent="0.25">
      <c r="A21" s="126" t="s">
        <v>377</v>
      </c>
      <c r="B21" s="121" t="s">
        <v>378</v>
      </c>
      <c r="C21" s="120" t="s">
        <v>379</v>
      </c>
      <c r="D21" s="120" t="s">
        <v>380</v>
      </c>
      <c r="E21" s="120" t="s">
        <v>381</v>
      </c>
      <c r="F21" s="128" t="s">
        <v>138</v>
      </c>
      <c r="G21" s="122">
        <v>12</v>
      </c>
      <c r="H21" s="119" t="s">
        <v>382</v>
      </c>
      <c r="I21" s="122">
        <v>38</v>
      </c>
      <c r="J21" s="119" t="s">
        <v>34</v>
      </c>
      <c r="K21" s="122">
        <v>0</v>
      </c>
      <c r="L21" s="122">
        <v>38</v>
      </c>
      <c r="M21" s="122">
        <v>0</v>
      </c>
      <c r="N21" s="122">
        <v>0</v>
      </c>
      <c r="O21" s="39"/>
    </row>
    <row r="22" spans="1:15" ht="51" x14ac:dyDescent="0.25">
      <c r="A22" s="126" t="s">
        <v>383</v>
      </c>
      <c r="B22" s="121" t="s">
        <v>384</v>
      </c>
      <c r="C22" s="120" t="s">
        <v>385</v>
      </c>
      <c r="D22" s="120" t="s">
        <v>386</v>
      </c>
      <c r="E22" s="120" t="s">
        <v>387</v>
      </c>
      <c r="F22" s="217" t="s">
        <v>51</v>
      </c>
      <c r="G22" s="122">
        <v>9</v>
      </c>
      <c r="H22" s="119" t="s">
        <v>382</v>
      </c>
      <c r="I22" s="122">
        <v>17</v>
      </c>
      <c r="J22" s="119" t="s">
        <v>34</v>
      </c>
      <c r="K22" s="122">
        <v>0</v>
      </c>
      <c r="L22" s="122">
        <v>17</v>
      </c>
      <c r="M22" s="122">
        <v>0</v>
      </c>
      <c r="N22" s="122">
        <v>0</v>
      </c>
      <c r="O22" s="39"/>
    </row>
    <row r="23" spans="1:15" ht="26.25" customHeight="1" x14ac:dyDescent="0.25">
      <c r="A23" s="126" t="s">
        <v>388</v>
      </c>
      <c r="B23" s="121" t="s">
        <v>389</v>
      </c>
      <c r="C23" s="120" t="s">
        <v>390</v>
      </c>
      <c r="D23" s="120" t="s">
        <v>391</v>
      </c>
      <c r="E23" s="124" t="s">
        <v>392</v>
      </c>
      <c r="F23" s="128" t="s">
        <v>393</v>
      </c>
      <c r="G23" s="122">
        <v>26</v>
      </c>
      <c r="H23" s="119" t="s">
        <v>382</v>
      </c>
      <c r="I23" s="122">
        <v>7</v>
      </c>
      <c r="J23" s="119" t="s">
        <v>34</v>
      </c>
      <c r="K23" s="122">
        <v>0</v>
      </c>
      <c r="L23" s="122">
        <v>7</v>
      </c>
      <c r="M23" s="122">
        <v>0</v>
      </c>
      <c r="N23" s="122">
        <v>0</v>
      </c>
      <c r="O23" s="39"/>
    </row>
    <row r="24" spans="1:15" ht="67.5" customHeight="1" x14ac:dyDescent="0.25">
      <c r="A24" s="126" t="s">
        <v>394</v>
      </c>
      <c r="B24" s="119" t="s">
        <v>395</v>
      </c>
      <c r="C24" s="120" t="s">
        <v>396</v>
      </c>
      <c r="D24" s="124" t="s">
        <v>397</v>
      </c>
      <c r="E24" s="120" t="s">
        <v>398</v>
      </c>
      <c r="F24" s="128" t="s">
        <v>393</v>
      </c>
      <c r="G24" s="122">
        <v>28</v>
      </c>
      <c r="H24" s="119" t="s">
        <v>382</v>
      </c>
      <c r="I24" s="122">
        <v>22</v>
      </c>
      <c r="J24" s="119" t="s">
        <v>34</v>
      </c>
      <c r="K24" s="122">
        <v>0</v>
      </c>
      <c r="L24" s="122">
        <v>22</v>
      </c>
      <c r="M24" s="123">
        <v>0</v>
      </c>
      <c r="N24" s="122">
        <v>0</v>
      </c>
      <c r="O24" s="39"/>
    </row>
    <row r="25" spans="1:15" ht="106.5" customHeight="1" x14ac:dyDescent="0.25">
      <c r="A25" s="126" t="s">
        <v>399</v>
      </c>
      <c r="B25" s="119" t="s">
        <v>400</v>
      </c>
      <c r="C25" s="120" t="s">
        <v>401</v>
      </c>
      <c r="D25" s="120" t="s">
        <v>401</v>
      </c>
      <c r="E25" s="120" t="s">
        <v>402</v>
      </c>
      <c r="F25" s="218" t="s">
        <v>51</v>
      </c>
      <c r="G25" s="122">
        <v>33</v>
      </c>
      <c r="H25" s="119" t="s">
        <v>382</v>
      </c>
      <c r="I25" s="122">
        <v>13</v>
      </c>
      <c r="J25" s="119" t="s">
        <v>34</v>
      </c>
      <c r="K25" s="122">
        <v>0</v>
      </c>
      <c r="L25" s="122">
        <v>13</v>
      </c>
      <c r="M25" s="123">
        <v>0</v>
      </c>
      <c r="N25" s="122">
        <v>0</v>
      </c>
      <c r="O25" s="39"/>
    </row>
    <row r="26" spans="1:15" ht="43.5" customHeight="1" x14ac:dyDescent="0.25">
      <c r="A26" s="126" t="s">
        <v>403</v>
      </c>
      <c r="B26" s="119" t="s">
        <v>404</v>
      </c>
      <c r="C26" s="120" t="s">
        <v>397</v>
      </c>
      <c r="D26" s="120" t="s">
        <v>405</v>
      </c>
      <c r="E26" s="120" t="s">
        <v>406</v>
      </c>
      <c r="F26" s="128" t="s">
        <v>407</v>
      </c>
      <c r="G26" s="122">
        <v>0</v>
      </c>
      <c r="H26" s="119" t="s">
        <v>382</v>
      </c>
      <c r="I26" s="122">
        <v>13</v>
      </c>
      <c r="J26" s="119" t="s">
        <v>34</v>
      </c>
      <c r="K26" s="122">
        <v>0</v>
      </c>
      <c r="L26" s="122">
        <v>13</v>
      </c>
      <c r="M26" s="123">
        <v>0</v>
      </c>
      <c r="N26" s="122">
        <v>0</v>
      </c>
      <c r="O26" s="39"/>
    </row>
    <row r="27" spans="1:15" x14ac:dyDescent="0.25">
      <c r="A27" s="69"/>
      <c r="B27" s="69"/>
      <c r="C27" s="74"/>
      <c r="D27" s="74"/>
      <c r="E27" s="93" t="s">
        <v>42</v>
      </c>
      <c r="F27" s="74"/>
      <c r="G27" s="91">
        <f>SUM(G21:G26)</f>
        <v>108</v>
      </c>
      <c r="H27" s="74"/>
      <c r="I27" s="91">
        <f>SUM(I21:I26)</f>
        <v>110</v>
      </c>
      <c r="J27" s="74"/>
      <c r="K27" s="91">
        <f>SUM(K21:K26)</f>
        <v>0</v>
      </c>
      <c r="L27" s="91">
        <f>SUM(L21:L26)</f>
        <v>110</v>
      </c>
      <c r="M27" s="91">
        <f>SUM(M21:M26)</f>
        <v>0</v>
      </c>
      <c r="N27" s="91">
        <f>SUM(N21:N26)</f>
        <v>0</v>
      </c>
      <c r="O27" s="39"/>
    </row>
    <row r="28" spans="1:15" x14ac:dyDescent="0.25">
      <c r="A28" s="41"/>
      <c r="B28" s="41"/>
      <c r="C28" s="92"/>
      <c r="D28" s="92"/>
      <c r="E28" s="93"/>
      <c r="F28" s="74"/>
      <c r="G28" s="74"/>
      <c r="H28" s="74"/>
      <c r="I28" s="74"/>
      <c r="J28" s="74"/>
      <c r="K28" s="74"/>
      <c r="L28" s="74"/>
      <c r="M28" s="74"/>
      <c r="N28" s="74"/>
      <c r="O28" s="39"/>
    </row>
    <row r="29" spans="1:15" x14ac:dyDescent="0.25">
      <c r="A29" s="41"/>
      <c r="B29" s="41"/>
      <c r="C29" s="92"/>
      <c r="D29" s="92"/>
      <c r="E29" s="93" t="s">
        <v>43</v>
      </c>
      <c r="F29" s="74"/>
      <c r="G29" s="431">
        <f>G27+I27+K27+M27</f>
        <v>218</v>
      </c>
      <c r="H29" s="432"/>
      <c r="I29" s="74"/>
      <c r="J29" s="74"/>
      <c r="K29" s="74"/>
      <c r="L29" s="74"/>
      <c r="M29" s="74"/>
      <c r="N29" s="74"/>
      <c r="O29" s="39"/>
    </row>
    <row r="30" spans="1:15" x14ac:dyDescent="0.25">
      <c r="A30" s="41"/>
      <c r="B30" s="41"/>
      <c r="C30" s="92"/>
      <c r="D30" s="92"/>
      <c r="E30" s="93"/>
      <c r="F30" s="74"/>
      <c r="G30" s="74"/>
      <c r="H30" s="74"/>
      <c r="I30" s="74"/>
      <c r="J30" s="74"/>
      <c r="K30" s="74"/>
      <c r="L30" s="74"/>
      <c r="M30" s="74"/>
      <c r="N30" s="74"/>
      <c r="O30" s="39"/>
    </row>
    <row r="31" spans="1:15" x14ac:dyDescent="0.25">
      <c r="A31" s="41"/>
      <c r="B31" s="41"/>
      <c r="C31" s="92"/>
      <c r="D31" s="92"/>
      <c r="E31" s="93" t="s">
        <v>44</v>
      </c>
      <c r="F31" s="74"/>
      <c r="G31" s="486">
        <f>SUM(G29-M27)</f>
        <v>218</v>
      </c>
      <c r="H31" s="486"/>
      <c r="I31" s="74"/>
      <c r="J31" s="74"/>
      <c r="K31" s="74"/>
      <c r="L31" s="74"/>
      <c r="M31" s="74"/>
      <c r="N31" s="74"/>
      <c r="O31" s="39"/>
    </row>
    <row r="32" spans="1:15" x14ac:dyDescent="0.25">
      <c r="A32" s="41"/>
      <c r="B32" s="41"/>
      <c r="C32" s="92"/>
      <c r="D32" s="92"/>
      <c r="E32" s="93"/>
      <c r="F32" s="74"/>
      <c r="G32" s="74"/>
      <c r="H32" s="74"/>
      <c r="I32" s="74"/>
      <c r="J32" s="74"/>
      <c r="K32" s="74"/>
      <c r="L32" s="74"/>
      <c r="M32" s="74"/>
      <c r="N32" s="74"/>
      <c r="O32" s="39"/>
    </row>
    <row r="33" spans="1:15" x14ac:dyDescent="0.25">
      <c r="A33" s="451" t="s">
        <v>9</v>
      </c>
      <c r="B33" s="451"/>
      <c r="C33" s="451"/>
      <c r="D33" s="73"/>
      <c r="E33" s="74"/>
      <c r="F33" s="74"/>
      <c r="G33" s="74"/>
      <c r="H33" s="74"/>
      <c r="I33" s="74"/>
      <c r="J33" s="74"/>
      <c r="K33" s="74"/>
      <c r="L33" s="74"/>
      <c r="M33" s="74"/>
      <c r="N33" s="74"/>
      <c r="O33" s="39"/>
    </row>
    <row r="34" spans="1:15" x14ac:dyDescent="0.25">
      <c r="A34" s="75" t="s">
        <v>10</v>
      </c>
      <c r="B34" s="76"/>
      <c r="C34" s="77"/>
      <c r="D34" s="77"/>
      <c r="E34" s="77"/>
      <c r="F34" s="77"/>
      <c r="G34" s="77"/>
      <c r="H34" s="77"/>
      <c r="I34" s="77"/>
      <c r="J34" s="77"/>
      <c r="K34" s="77"/>
      <c r="L34" s="77"/>
      <c r="M34" s="77"/>
      <c r="N34" s="78"/>
      <c r="O34" s="39"/>
    </row>
    <row r="35" spans="1:15" x14ac:dyDescent="0.25">
      <c r="A35" s="80" t="s">
        <v>512</v>
      </c>
      <c r="B35" s="81"/>
      <c r="C35" s="81"/>
      <c r="D35" s="81"/>
      <c r="E35" s="79"/>
      <c r="F35" s="79"/>
      <c r="G35" s="79"/>
      <c r="H35" s="79"/>
      <c r="I35" s="79"/>
      <c r="J35" s="79"/>
      <c r="K35" s="79"/>
      <c r="L35" s="79"/>
      <c r="M35" s="79"/>
      <c r="N35" s="82"/>
      <c r="O35" s="39"/>
    </row>
    <row r="36" spans="1:15" x14ac:dyDescent="0.25">
      <c r="A36" s="83" t="s">
        <v>567</v>
      </c>
      <c r="B36" s="84"/>
      <c r="C36" s="84"/>
      <c r="D36" s="84"/>
      <c r="E36" s="85"/>
      <c r="F36" s="85"/>
      <c r="G36" s="85"/>
      <c r="H36" s="85"/>
      <c r="I36" s="85"/>
      <c r="J36" s="85"/>
      <c r="K36" s="85"/>
      <c r="L36" s="85"/>
      <c r="M36" s="85"/>
      <c r="N36" s="86"/>
      <c r="O36" s="39"/>
    </row>
    <row r="37" spans="1:15" x14ac:dyDescent="0.25">
      <c r="A37" s="451" t="s">
        <v>13</v>
      </c>
      <c r="B37" s="451"/>
      <c r="C37" s="451"/>
      <c r="D37" s="73"/>
      <c r="E37" s="74"/>
      <c r="F37" s="74"/>
      <c r="G37" s="74"/>
      <c r="H37" s="74"/>
      <c r="I37" s="74"/>
      <c r="J37" s="74"/>
      <c r="K37" s="74"/>
      <c r="L37" s="74"/>
      <c r="M37" s="74"/>
      <c r="N37" s="74"/>
      <c r="O37" s="39"/>
    </row>
    <row r="38" spans="1:15" x14ac:dyDescent="0.25">
      <c r="A38" s="504" t="s">
        <v>14</v>
      </c>
      <c r="B38" s="504" t="s">
        <v>15</v>
      </c>
      <c r="C38" s="504" t="s">
        <v>16</v>
      </c>
      <c r="D38" s="504" t="s">
        <v>17</v>
      </c>
      <c r="E38" s="504" t="s">
        <v>18</v>
      </c>
      <c r="F38" s="437" t="s">
        <v>19</v>
      </c>
      <c r="G38" s="437"/>
      <c r="H38" s="437"/>
      <c r="I38" s="437"/>
      <c r="J38" s="437"/>
      <c r="K38" s="437"/>
      <c r="L38" s="504" t="s">
        <v>20</v>
      </c>
      <c r="M38" s="504"/>
      <c r="N38" s="504"/>
      <c r="O38" s="39"/>
    </row>
    <row r="39" spans="1:15" x14ac:dyDescent="0.25">
      <c r="A39" s="504"/>
      <c r="B39" s="504"/>
      <c r="C39" s="504"/>
      <c r="D39" s="504"/>
      <c r="E39" s="504"/>
      <c r="F39" s="437" t="s">
        <v>21</v>
      </c>
      <c r="G39" s="437"/>
      <c r="H39" s="437" t="s">
        <v>22</v>
      </c>
      <c r="I39" s="437"/>
      <c r="J39" s="437" t="s">
        <v>23</v>
      </c>
      <c r="K39" s="437"/>
      <c r="L39" s="504"/>
      <c r="M39" s="504"/>
      <c r="N39" s="504"/>
      <c r="O39" s="39"/>
    </row>
    <row r="40" spans="1:15" x14ac:dyDescent="0.25">
      <c r="A40" s="504"/>
      <c r="B40" s="504"/>
      <c r="C40" s="504"/>
      <c r="D40" s="504"/>
      <c r="E40" s="504"/>
      <c r="F40" s="437"/>
      <c r="G40" s="437"/>
      <c r="H40" s="437"/>
      <c r="I40" s="437"/>
      <c r="J40" s="437"/>
      <c r="K40" s="437"/>
      <c r="L40" s="437" t="s">
        <v>24</v>
      </c>
      <c r="M40" s="437" t="s">
        <v>25</v>
      </c>
      <c r="N40" s="437"/>
      <c r="O40" s="39"/>
    </row>
    <row r="41" spans="1:15" ht="38.25" x14ac:dyDescent="0.25">
      <c r="A41" s="504"/>
      <c r="B41" s="504"/>
      <c r="C41" s="504"/>
      <c r="D41" s="504"/>
      <c r="E41" s="504"/>
      <c r="F41" s="87" t="s">
        <v>26</v>
      </c>
      <c r="G41" s="88" t="s">
        <v>27</v>
      </c>
      <c r="H41" s="87" t="s">
        <v>26</v>
      </c>
      <c r="I41" s="88" t="s">
        <v>27</v>
      </c>
      <c r="J41" s="87" t="s">
        <v>26</v>
      </c>
      <c r="K41" s="88" t="s">
        <v>27</v>
      </c>
      <c r="L41" s="437"/>
      <c r="M41" s="87" t="s">
        <v>28</v>
      </c>
      <c r="N41" s="87" t="s">
        <v>23</v>
      </c>
      <c r="O41" s="39"/>
    </row>
    <row r="42" spans="1:15" ht="51" x14ac:dyDescent="0.25">
      <c r="A42" s="126" t="s">
        <v>34</v>
      </c>
      <c r="B42" s="119" t="s">
        <v>86</v>
      </c>
      <c r="C42" s="121" t="s">
        <v>408</v>
      </c>
      <c r="D42" s="121" t="s">
        <v>409</v>
      </c>
      <c r="E42" s="120" t="s">
        <v>410</v>
      </c>
      <c r="F42" s="218" t="s">
        <v>51</v>
      </c>
      <c r="G42" s="122">
        <v>7</v>
      </c>
      <c r="H42" s="119" t="s">
        <v>34</v>
      </c>
      <c r="I42" s="122">
        <v>0</v>
      </c>
      <c r="J42" s="119" t="s">
        <v>34</v>
      </c>
      <c r="K42" s="122">
        <v>0</v>
      </c>
      <c r="L42" s="122">
        <v>0</v>
      </c>
      <c r="M42" s="123">
        <v>0</v>
      </c>
      <c r="N42" s="122">
        <v>0</v>
      </c>
      <c r="O42" s="39"/>
    </row>
    <row r="43" spans="1:15" ht="63.75" x14ac:dyDescent="0.25">
      <c r="A43" s="219" t="s">
        <v>34</v>
      </c>
      <c r="B43" s="119" t="s">
        <v>48</v>
      </c>
      <c r="C43" s="121" t="s">
        <v>408</v>
      </c>
      <c r="D43" s="121" t="s">
        <v>123</v>
      </c>
      <c r="E43" s="120" t="s">
        <v>411</v>
      </c>
      <c r="F43" s="218">
        <v>2022</v>
      </c>
      <c r="G43" s="122">
        <v>1</v>
      </c>
      <c r="H43" s="119" t="s">
        <v>34</v>
      </c>
      <c r="I43" s="122">
        <v>0</v>
      </c>
      <c r="J43" s="119" t="s">
        <v>34</v>
      </c>
      <c r="K43" s="122">
        <v>0</v>
      </c>
      <c r="L43" s="122">
        <v>0</v>
      </c>
      <c r="M43" s="123">
        <v>0</v>
      </c>
      <c r="N43" s="122">
        <v>0</v>
      </c>
      <c r="O43" s="39"/>
    </row>
    <row r="44" spans="1:15" x14ac:dyDescent="0.25">
      <c r="A44" s="69"/>
      <c r="B44" s="69"/>
      <c r="C44" s="74"/>
      <c r="D44" s="74"/>
      <c r="E44" s="93" t="s">
        <v>42</v>
      </c>
      <c r="F44" s="74"/>
      <c r="G44" s="91">
        <f>SUM(G42:G43)</f>
        <v>8</v>
      </c>
      <c r="H44" s="74"/>
      <c r="I44" s="91">
        <f>SUM(I42:I43)</f>
        <v>0</v>
      </c>
      <c r="J44" s="74"/>
      <c r="K44" s="91">
        <f>SUM(K42:K43)</f>
        <v>0</v>
      </c>
      <c r="L44" s="91">
        <f>SUM(L42:L43)</f>
        <v>0</v>
      </c>
      <c r="M44" s="91">
        <f>SUM(M42:M43)</f>
        <v>0</v>
      </c>
      <c r="N44" s="91">
        <f>SUM(N42:N43)</f>
        <v>0</v>
      </c>
      <c r="O44" s="39"/>
    </row>
    <row r="45" spans="1:15" x14ac:dyDescent="0.25">
      <c r="A45" s="41"/>
      <c r="B45" s="41"/>
      <c r="C45" s="92"/>
      <c r="D45" s="92"/>
      <c r="E45" s="93"/>
      <c r="F45" s="74"/>
      <c r="G45" s="74"/>
      <c r="H45" s="74"/>
      <c r="I45" s="74"/>
      <c r="J45" s="74"/>
      <c r="K45" s="74"/>
      <c r="L45" s="74"/>
      <c r="M45" s="74"/>
      <c r="N45" s="74"/>
      <c r="O45" s="39"/>
    </row>
    <row r="46" spans="1:15" x14ac:dyDescent="0.25">
      <c r="A46" s="41"/>
      <c r="B46" s="41"/>
      <c r="C46" s="92"/>
      <c r="D46" s="92"/>
      <c r="E46" s="93" t="s">
        <v>43</v>
      </c>
      <c r="F46" s="74"/>
      <c r="G46" s="431">
        <f>G44+I44+K44+M44</f>
        <v>8</v>
      </c>
      <c r="H46" s="432"/>
      <c r="I46" s="74"/>
      <c r="J46" s="74"/>
      <c r="K46" s="74"/>
      <c r="L46" s="74"/>
      <c r="M46" s="74"/>
      <c r="N46" s="74"/>
      <c r="O46" s="39"/>
    </row>
    <row r="47" spans="1:15" x14ac:dyDescent="0.25">
      <c r="A47" s="41"/>
      <c r="B47" s="41"/>
      <c r="C47" s="92"/>
      <c r="D47" s="92"/>
      <c r="E47" s="93"/>
      <c r="F47" s="74"/>
      <c r="G47" s="74"/>
      <c r="H47" s="74"/>
      <c r="I47" s="74"/>
      <c r="J47" s="74"/>
      <c r="K47" s="74"/>
      <c r="L47" s="74"/>
      <c r="M47" s="74"/>
      <c r="N47" s="74"/>
      <c r="O47" s="39"/>
    </row>
    <row r="48" spans="1:15" x14ac:dyDescent="0.25">
      <c r="A48" s="41"/>
      <c r="B48" s="41"/>
      <c r="C48" s="92"/>
      <c r="D48" s="92"/>
      <c r="E48" s="93" t="s">
        <v>44</v>
      </c>
      <c r="F48" s="74"/>
      <c r="G48" s="486">
        <f>SUM(G46-M44)</f>
        <v>8</v>
      </c>
      <c r="H48" s="486"/>
      <c r="I48" s="74"/>
      <c r="J48" s="74"/>
      <c r="K48" s="74"/>
      <c r="L48" s="74"/>
      <c r="M48" s="74"/>
      <c r="N48" s="74"/>
      <c r="O48" s="39"/>
    </row>
    <row r="49" spans="1:15" x14ac:dyDescent="0.25">
      <c r="A49" s="39"/>
      <c r="B49" s="39"/>
      <c r="C49" s="39"/>
      <c r="D49" s="39"/>
      <c r="E49" s="39"/>
      <c r="F49" s="39"/>
      <c r="G49" s="39"/>
      <c r="H49" s="39"/>
      <c r="I49" s="39"/>
      <c r="J49" s="39"/>
      <c r="K49" s="39"/>
      <c r="L49" s="39"/>
      <c r="M49" s="39"/>
      <c r="N49" s="39"/>
      <c r="O49" s="39"/>
    </row>
    <row r="50" spans="1:15" x14ac:dyDescent="0.25">
      <c r="A50" s="39"/>
      <c r="B50" s="39"/>
      <c r="C50" s="39"/>
      <c r="D50" s="39"/>
      <c r="E50" s="39"/>
      <c r="F50" s="39"/>
      <c r="G50" s="39"/>
      <c r="H50" s="39"/>
      <c r="I50" s="39"/>
      <c r="J50" s="39"/>
      <c r="K50" s="39"/>
      <c r="L50" s="39"/>
      <c r="M50" s="39"/>
      <c r="N50" s="39"/>
      <c r="O50" s="39"/>
    </row>
    <row r="51" spans="1:15" x14ac:dyDescent="0.25">
      <c r="A51" s="39"/>
      <c r="B51" s="39"/>
      <c r="C51" s="39"/>
      <c r="D51" s="39"/>
      <c r="E51" s="39"/>
      <c r="F51" s="39"/>
      <c r="G51" s="39"/>
      <c r="H51" s="39"/>
      <c r="I51" s="39"/>
      <c r="J51" s="39"/>
      <c r="K51" s="39"/>
      <c r="L51" s="39"/>
      <c r="M51" s="39"/>
      <c r="N51" s="39"/>
      <c r="O51" s="39"/>
    </row>
  </sheetData>
  <protectedRanges>
    <protectedRange password="CDFC" sqref="M42 M24:M26" name="Rango4"/>
    <protectedRange password="CDFC" sqref="I24:I26 I42 L42 L24:L26" name="Rango3"/>
    <protectedRange password="CDFC" sqref="G42 G24:G26" name="Rango2"/>
    <protectedRange password="CDFC" sqref="E42 E24:E26" name="Rango1"/>
    <protectedRange password="CDFC" sqref="M43" name="Rango4_1"/>
    <protectedRange password="CDFC" sqref="I43 L43" name="Rango3_1"/>
    <protectedRange password="CDFC" sqref="G43" name="Rango2_1"/>
    <protectedRange password="CDFC" sqref="E43" name="Rango1_1"/>
  </protectedRanges>
  <mergeCells count="42">
    <mergeCell ref="A2:N2"/>
    <mergeCell ref="G46:H46"/>
    <mergeCell ref="G48:H48"/>
    <mergeCell ref="L38:N39"/>
    <mergeCell ref="F39:G40"/>
    <mergeCell ref="H39:I40"/>
    <mergeCell ref="J39:K40"/>
    <mergeCell ref="L40:L41"/>
    <mergeCell ref="M40:N40"/>
    <mergeCell ref="G29:H29"/>
    <mergeCell ref="G31:H31"/>
    <mergeCell ref="A33:C33"/>
    <mergeCell ref="A37:C37"/>
    <mergeCell ref="A38:A41"/>
    <mergeCell ref="B38:B41"/>
    <mergeCell ref="C38:C41"/>
    <mergeCell ref="D38:D41"/>
    <mergeCell ref="E38:E41"/>
    <mergeCell ref="F38:K38"/>
    <mergeCell ref="L17:N18"/>
    <mergeCell ref="F18:G19"/>
    <mergeCell ref="H18:I19"/>
    <mergeCell ref="J18:K19"/>
    <mergeCell ref="L19:L20"/>
    <mergeCell ref="M19:N19"/>
    <mergeCell ref="F17:K17"/>
    <mergeCell ref="A17:A20"/>
    <mergeCell ref="B17:B20"/>
    <mergeCell ref="C17:C20"/>
    <mergeCell ref="D17:D20"/>
    <mergeCell ref="E17:E20"/>
    <mergeCell ref="A16:C16"/>
    <mergeCell ref="A3:N3"/>
    <mergeCell ref="A4:N4"/>
    <mergeCell ref="A5:C5"/>
    <mergeCell ref="A6:F6"/>
    <mergeCell ref="A7:F7"/>
    <mergeCell ref="A8:F8"/>
    <mergeCell ref="A9:E9"/>
    <mergeCell ref="A10:E10"/>
    <mergeCell ref="A11:E11"/>
    <mergeCell ref="A12:C12"/>
  </mergeCells>
  <pageMargins left="0.70866141732283472" right="0.70866141732283472" top="0.74803149606299213" bottom="0.74803149606299213" header="0.31496062992125984" footer="0.31496062992125984"/>
  <pageSetup scale="61" fitToHeight="0" orientation="landscape" r:id="rId1"/>
  <rowBreaks count="1" manualBreakCount="1">
    <brk id="32"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6CA61-EDCE-49C4-BEE1-84A950FE64A7}">
  <sheetPr>
    <pageSetUpPr fitToPage="1"/>
  </sheetPr>
  <dimension ref="A1:O69"/>
  <sheetViews>
    <sheetView workbookViewId="0">
      <selection activeCell="P13" sqref="P13"/>
    </sheetView>
  </sheetViews>
  <sheetFormatPr baseColWidth="10" defaultRowHeight="15" x14ac:dyDescent="0.25"/>
  <cols>
    <col min="1" max="1" width="10.7109375" customWidth="1"/>
    <col min="2" max="2" width="10.42578125" customWidth="1"/>
    <col min="3" max="3" width="25.140625" customWidth="1"/>
    <col min="4" max="4" width="19.42578125" customWidth="1"/>
    <col min="5" max="5" width="39.140625" customWidth="1"/>
    <col min="7" max="7" width="14.7109375" customWidth="1"/>
    <col min="9" max="9" width="14.42578125" customWidth="1"/>
    <col min="11" max="11" width="16.42578125" customWidth="1"/>
    <col min="12" max="13" width="7.85546875" customWidth="1"/>
  </cols>
  <sheetData>
    <row r="1" spans="1:15" x14ac:dyDescent="0.25">
      <c r="A1" s="39"/>
      <c r="B1" s="39"/>
      <c r="C1" s="39"/>
      <c r="D1" s="39"/>
      <c r="E1" s="39"/>
      <c r="F1" s="39"/>
      <c r="G1" s="39"/>
      <c r="H1" s="39"/>
      <c r="I1" s="39"/>
      <c r="J1" s="39"/>
      <c r="K1" s="39"/>
      <c r="L1" s="39"/>
      <c r="M1" s="39"/>
      <c r="N1" s="39"/>
      <c r="O1" s="39"/>
    </row>
    <row r="2" spans="1:15" x14ac:dyDescent="0.25">
      <c r="A2" s="452" t="s">
        <v>0</v>
      </c>
      <c r="B2" s="478"/>
      <c r="C2" s="478"/>
      <c r="D2" s="478"/>
      <c r="E2" s="478"/>
      <c r="F2" s="478"/>
      <c r="G2" s="478"/>
      <c r="H2" s="478"/>
      <c r="I2" s="478"/>
      <c r="J2" s="478"/>
      <c r="K2" s="478"/>
      <c r="L2" s="478"/>
      <c r="M2" s="478"/>
      <c r="N2" s="478"/>
      <c r="O2" s="39"/>
    </row>
    <row r="3" spans="1:15" x14ac:dyDescent="0.25">
      <c r="A3" s="452" t="s">
        <v>796</v>
      </c>
      <c r="B3" s="478"/>
      <c r="C3" s="478"/>
      <c r="D3" s="478"/>
      <c r="E3" s="478"/>
      <c r="F3" s="478"/>
      <c r="G3" s="478"/>
      <c r="H3" s="478"/>
      <c r="I3" s="478"/>
      <c r="J3" s="478"/>
      <c r="K3" s="478"/>
      <c r="L3" s="478"/>
      <c r="M3" s="478"/>
      <c r="N3" s="478"/>
      <c r="O3" s="39"/>
    </row>
    <row r="4" spans="1:15" x14ac:dyDescent="0.25">
      <c r="A4" s="452" t="s">
        <v>1</v>
      </c>
      <c r="B4" s="478"/>
      <c r="C4" s="478"/>
      <c r="D4" s="478"/>
      <c r="E4" s="478"/>
      <c r="F4" s="478"/>
      <c r="G4" s="478"/>
      <c r="H4" s="478"/>
      <c r="I4" s="478"/>
      <c r="J4" s="478"/>
      <c r="K4" s="478"/>
      <c r="L4" s="478"/>
      <c r="M4" s="478"/>
      <c r="N4" s="478"/>
      <c r="O4" s="39"/>
    </row>
    <row r="5" spans="1:15" ht="16.5" x14ac:dyDescent="0.25">
      <c r="A5" s="452"/>
      <c r="B5" s="478"/>
      <c r="C5" s="478"/>
      <c r="D5" s="478"/>
      <c r="E5" s="478"/>
      <c r="F5" s="478"/>
      <c r="G5" s="478"/>
      <c r="H5" s="478"/>
      <c r="I5" s="478"/>
      <c r="J5" s="478"/>
      <c r="K5" s="478"/>
      <c r="L5" s="478"/>
      <c r="M5" s="478"/>
      <c r="N5" s="478"/>
      <c r="O5" s="39"/>
    </row>
    <row r="6" spans="1:15" x14ac:dyDescent="0.25">
      <c r="A6" s="39"/>
      <c r="B6" s="39"/>
      <c r="C6" s="39"/>
      <c r="D6" s="39"/>
      <c r="E6" s="39"/>
      <c r="F6" s="39"/>
      <c r="G6" s="39"/>
      <c r="H6" s="39"/>
      <c r="I6" s="39"/>
      <c r="J6" s="39"/>
      <c r="K6" s="39"/>
      <c r="L6" s="39"/>
      <c r="M6" s="39"/>
      <c r="N6" s="39"/>
      <c r="O6" s="39"/>
    </row>
    <row r="7" spans="1:15" x14ac:dyDescent="0.25">
      <c r="A7" s="453" t="s">
        <v>2</v>
      </c>
      <c r="B7" s="453"/>
      <c r="C7" s="453"/>
      <c r="D7" s="65"/>
      <c r="E7" s="65"/>
      <c r="F7" s="65"/>
      <c r="G7" s="41"/>
      <c r="H7" s="41"/>
      <c r="I7" s="41"/>
      <c r="J7" s="41"/>
      <c r="K7" s="41"/>
      <c r="L7" s="41"/>
      <c r="M7" s="41"/>
      <c r="N7" s="41"/>
      <c r="O7" s="39"/>
    </row>
    <row r="8" spans="1:15" x14ac:dyDescent="0.25">
      <c r="A8" s="454" t="s">
        <v>568</v>
      </c>
      <c r="B8" s="455"/>
      <c r="C8" s="455"/>
      <c r="D8" s="455"/>
      <c r="E8" s="455"/>
      <c r="F8" s="66"/>
      <c r="G8" s="67"/>
      <c r="H8" s="67"/>
      <c r="I8" s="67"/>
      <c r="J8" s="67"/>
      <c r="K8" s="67"/>
      <c r="L8" s="67"/>
      <c r="M8" s="67"/>
      <c r="N8" s="68"/>
      <c r="O8" s="39"/>
    </row>
    <row r="9" spans="1:15" x14ac:dyDescent="0.25">
      <c r="A9" s="456" t="s">
        <v>569</v>
      </c>
      <c r="B9" s="453"/>
      <c r="C9" s="453"/>
      <c r="D9" s="453"/>
      <c r="E9" s="453"/>
      <c r="F9" s="71"/>
      <c r="G9" s="69"/>
      <c r="H9" s="69"/>
      <c r="I9" s="69"/>
      <c r="J9" s="69"/>
      <c r="K9" s="69"/>
      <c r="L9" s="69"/>
      <c r="M9" s="69"/>
      <c r="N9" s="72"/>
      <c r="O9" s="39"/>
    </row>
    <row r="10" spans="1:15" ht="15" customHeight="1" x14ac:dyDescent="0.25">
      <c r="A10" s="459" t="s">
        <v>570</v>
      </c>
      <c r="B10" s="460"/>
      <c r="C10" s="460"/>
      <c r="D10" s="460"/>
      <c r="E10" s="460"/>
      <c r="F10" s="460"/>
      <c r="G10" s="460"/>
      <c r="H10" s="69"/>
      <c r="I10" s="69"/>
      <c r="J10" s="69"/>
      <c r="K10" s="69"/>
      <c r="L10" s="69"/>
      <c r="M10" s="69"/>
      <c r="N10" s="72"/>
      <c r="O10" s="39"/>
    </row>
    <row r="11" spans="1:15" x14ac:dyDescent="0.25">
      <c r="A11" s="456" t="s">
        <v>571</v>
      </c>
      <c r="B11" s="453"/>
      <c r="C11" s="453"/>
      <c r="D11" s="453"/>
      <c r="E11" s="453"/>
      <c r="F11" s="71"/>
      <c r="G11" s="69"/>
      <c r="H11" s="69"/>
      <c r="I11" s="69"/>
      <c r="J11" s="69"/>
      <c r="K11" s="69"/>
      <c r="L11" s="69"/>
      <c r="M11" s="69"/>
      <c r="N11" s="72"/>
      <c r="O11" s="39"/>
    </row>
    <row r="12" spans="1:15" x14ac:dyDescent="0.25">
      <c r="A12" s="456" t="s">
        <v>572</v>
      </c>
      <c r="B12" s="453"/>
      <c r="C12" s="453"/>
      <c r="D12" s="453"/>
      <c r="E12" s="453"/>
      <c r="F12" s="71"/>
      <c r="G12" s="69"/>
      <c r="H12" s="69"/>
      <c r="I12" s="69"/>
      <c r="J12" s="69"/>
      <c r="K12" s="69"/>
      <c r="L12" s="69"/>
      <c r="M12" s="69"/>
      <c r="N12" s="72"/>
      <c r="O12" s="39"/>
    </row>
    <row r="13" spans="1:15" x14ac:dyDescent="0.25">
      <c r="A13" s="457" t="s">
        <v>573</v>
      </c>
      <c r="B13" s="458"/>
      <c r="C13" s="458"/>
      <c r="D13" s="458"/>
      <c r="E13" s="458"/>
      <c r="F13" s="11"/>
      <c r="G13" s="12"/>
      <c r="H13" s="12"/>
      <c r="I13" s="12"/>
      <c r="J13" s="105"/>
      <c r="K13" s="105"/>
      <c r="L13" s="105"/>
      <c r="M13" s="105"/>
      <c r="N13" s="90"/>
      <c r="O13" s="39"/>
    </row>
    <row r="14" spans="1:15" x14ac:dyDescent="0.25">
      <c r="A14" s="451" t="s">
        <v>9</v>
      </c>
      <c r="B14" s="451"/>
      <c r="C14" s="451"/>
      <c r="D14" s="73"/>
      <c r="E14" s="74"/>
      <c r="F14" s="74"/>
      <c r="G14" s="74"/>
      <c r="H14" s="74"/>
      <c r="I14" s="74"/>
      <c r="J14" s="74"/>
      <c r="K14" s="74"/>
      <c r="L14" s="74"/>
      <c r="M14" s="74"/>
      <c r="N14" s="74"/>
      <c r="O14" s="39"/>
    </row>
    <row r="15" spans="1:15" x14ac:dyDescent="0.25">
      <c r="A15" s="75" t="s">
        <v>484</v>
      </c>
      <c r="B15" s="76"/>
      <c r="C15" s="77"/>
      <c r="D15" s="77"/>
      <c r="E15" s="77"/>
      <c r="F15" s="77"/>
      <c r="G15" s="77"/>
      <c r="H15" s="77"/>
      <c r="I15" s="77"/>
      <c r="J15" s="77"/>
      <c r="K15" s="77"/>
      <c r="L15" s="77"/>
      <c r="M15" s="77"/>
      <c r="N15" s="78"/>
      <c r="O15" s="39"/>
    </row>
    <row r="16" spans="1:15" x14ac:dyDescent="0.25">
      <c r="A16" s="80" t="s">
        <v>52</v>
      </c>
      <c r="B16" s="79" t="s">
        <v>412</v>
      </c>
      <c r="C16" s="81"/>
      <c r="D16" s="81"/>
      <c r="E16" s="79"/>
      <c r="F16" s="79"/>
      <c r="G16" s="79"/>
      <c r="H16" s="79"/>
      <c r="I16" s="79"/>
      <c r="J16" s="79"/>
      <c r="K16" s="79"/>
      <c r="L16" s="79"/>
      <c r="M16" s="79"/>
      <c r="N16" s="82"/>
      <c r="O16" s="39"/>
    </row>
    <row r="17" spans="1:15" x14ac:dyDescent="0.25">
      <c r="A17" s="83" t="s">
        <v>574</v>
      </c>
      <c r="B17" s="84"/>
      <c r="C17" s="84"/>
      <c r="D17" s="84"/>
      <c r="E17" s="85"/>
      <c r="F17" s="85"/>
      <c r="G17" s="85"/>
      <c r="H17" s="85"/>
      <c r="I17" s="85"/>
      <c r="J17" s="85"/>
      <c r="K17" s="85"/>
      <c r="L17" s="85"/>
      <c r="M17" s="85"/>
      <c r="N17" s="86"/>
      <c r="O17" s="39"/>
    </row>
    <row r="18" spans="1:15" x14ac:dyDescent="0.25">
      <c r="A18" s="451" t="s">
        <v>13</v>
      </c>
      <c r="B18" s="451"/>
      <c r="C18" s="451"/>
      <c r="D18" s="73"/>
      <c r="E18" s="74"/>
      <c r="F18" s="74"/>
      <c r="G18" s="74"/>
      <c r="H18" s="74"/>
      <c r="I18" s="74"/>
      <c r="J18" s="74"/>
      <c r="K18" s="74"/>
      <c r="L18" s="74"/>
      <c r="M18" s="74"/>
      <c r="N18" s="74"/>
      <c r="O18" s="39"/>
    </row>
    <row r="19" spans="1:15" x14ac:dyDescent="0.25">
      <c r="A19" s="504" t="s">
        <v>14</v>
      </c>
      <c r="B19" s="504" t="s">
        <v>15</v>
      </c>
      <c r="C19" s="504" t="s">
        <v>16</v>
      </c>
      <c r="D19" s="504" t="s">
        <v>17</v>
      </c>
      <c r="E19" s="504" t="s">
        <v>18</v>
      </c>
      <c r="F19" s="437" t="s">
        <v>19</v>
      </c>
      <c r="G19" s="437"/>
      <c r="H19" s="437"/>
      <c r="I19" s="437"/>
      <c r="J19" s="437"/>
      <c r="K19" s="437"/>
      <c r="L19" s="504" t="s">
        <v>20</v>
      </c>
      <c r="M19" s="504"/>
      <c r="N19" s="504"/>
      <c r="O19" s="39"/>
    </row>
    <row r="20" spans="1:15" x14ac:dyDescent="0.25">
      <c r="A20" s="504"/>
      <c r="B20" s="504"/>
      <c r="C20" s="504"/>
      <c r="D20" s="504"/>
      <c r="E20" s="504"/>
      <c r="F20" s="437" t="s">
        <v>21</v>
      </c>
      <c r="G20" s="437"/>
      <c r="H20" s="437" t="s">
        <v>22</v>
      </c>
      <c r="I20" s="437"/>
      <c r="J20" s="437" t="s">
        <v>23</v>
      </c>
      <c r="K20" s="437"/>
      <c r="L20" s="504"/>
      <c r="M20" s="504"/>
      <c r="N20" s="504"/>
      <c r="O20" s="39"/>
    </row>
    <row r="21" spans="1:15" x14ac:dyDescent="0.25">
      <c r="A21" s="504"/>
      <c r="B21" s="504"/>
      <c r="C21" s="504"/>
      <c r="D21" s="504"/>
      <c r="E21" s="504"/>
      <c r="F21" s="437"/>
      <c r="G21" s="437"/>
      <c r="H21" s="437"/>
      <c r="I21" s="437"/>
      <c r="J21" s="437"/>
      <c r="K21" s="437"/>
      <c r="L21" s="437" t="s">
        <v>24</v>
      </c>
      <c r="M21" s="437" t="s">
        <v>25</v>
      </c>
      <c r="N21" s="437"/>
      <c r="O21" s="39"/>
    </row>
    <row r="22" spans="1:15" ht="38.25" x14ac:dyDescent="0.25">
      <c r="A22" s="504"/>
      <c r="B22" s="504"/>
      <c r="C22" s="504"/>
      <c r="D22" s="504"/>
      <c r="E22" s="504"/>
      <c r="F22" s="87" t="s">
        <v>26</v>
      </c>
      <c r="G22" s="88" t="s">
        <v>27</v>
      </c>
      <c r="H22" s="87" t="s">
        <v>26</v>
      </c>
      <c r="I22" s="88" t="s">
        <v>27</v>
      </c>
      <c r="J22" s="87" t="s">
        <v>26</v>
      </c>
      <c r="K22" s="88" t="s">
        <v>27</v>
      </c>
      <c r="L22" s="437"/>
      <c r="M22" s="87" t="s">
        <v>28</v>
      </c>
      <c r="N22" s="87" t="s">
        <v>23</v>
      </c>
      <c r="O22" s="39"/>
    </row>
    <row r="23" spans="1:15" ht="117.75" customHeight="1" x14ac:dyDescent="0.25">
      <c r="A23" s="121" t="s">
        <v>413</v>
      </c>
      <c r="B23" s="121" t="s">
        <v>414</v>
      </c>
      <c r="C23" s="120" t="s">
        <v>415</v>
      </c>
      <c r="D23" s="120" t="s">
        <v>416</v>
      </c>
      <c r="E23" s="120" t="s">
        <v>417</v>
      </c>
      <c r="F23" s="119" t="s">
        <v>418</v>
      </c>
      <c r="G23" s="220">
        <v>771</v>
      </c>
      <c r="H23" s="119" t="s">
        <v>249</v>
      </c>
      <c r="I23" s="122">
        <v>2150</v>
      </c>
      <c r="J23" s="119" t="s">
        <v>34</v>
      </c>
      <c r="K23" s="123">
        <v>0</v>
      </c>
      <c r="L23" s="122">
        <v>310</v>
      </c>
      <c r="M23" s="122">
        <v>0</v>
      </c>
      <c r="N23" s="122">
        <v>0</v>
      </c>
      <c r="O23" s="39"/>
    </row>
    <row r="24" spans="1:15" ht="54.75" customHeight="1" x14ac:dyDescent="0.25">
      <c r="A24" s="119" t="s">
        <v>34</v>
      </c>
      <c r="B24" s="221" t="s">
        <v>419</v>
      </c>
      <c r="C24" s="120" t="s">
        <v>408</v>
      </c>
      <c r="D24" s="120" t="s">
        <v>420</v>
      </c>
      <c r="E24" s="120" t="s">
        <v>421</v>
      </c>
      <c r="F24" s="119">
        <v>0</v>
      </c>
      <c r="G24" s="121">
        <v>0</v>
      </c>
      <c r="H24" s="119" t="s">
        <v>225</v>
      </c>
      <c r="I24" s="122">
        <v>9</v>
      </c>
      <c r="J24" s="119" t="s">
        <v>34</v>
      </c>
      <c r="K24" s="123">
        <v>0</v>
      </c>
      <c r="L24" s="122">
        <v>8</v>
      </c>
      <c r="M24" s="122">
        <v>0</v>
      </c>
      <c r="N24" s="122">
        <v>0</v>
      </c>
      <c r="O24" s="39"/>
    </row>
    <row r="25" spans="1:15" ht="25.5" customHeight="1" x14ac:dyDescent="0.25">
      <c r="A25" s="119" t="s">
        <v>422</v>
      </c>
      <c r="B25" s="119" t="s">
        <v>54</v>
      </c>
      <c r="C25" s="120" t="s">
        <v>423</v>
      </c>
      <c r="D25" s="120" t="s">
        <v>55</v>
      </c>
      <c r="E25" s="120" t="s">
        <v>424</v>
      </c>
      <c r="F25" s="119" t="s">
        <v>418</v>
      </c>
      <c r="G25" s="122">
        <v>196</v>
      </c>
      <c r="H25" s="121" t="s">
        <v>425</v>
      </c>
      <c r="I25" s="122">
        <v>271</v>
      </c>
      <c r="J25" s="119" t="s">
        <v>34</v>
      </c>
      <c r="K25" s="123">
        <v>0</v>
      </c>
      <c r="L25" s="122">
        <v>21</v>
      </c>
      <c r="M25" s="122">
        <v>49</v>
      </c>
      <c r="N25" s="122">
        <v>0</v>
      </c>
      <c r="O25" s="39"/>
    </row>
    <row r="26" spans="1:15" ht="66.75" customHeight="1" x14ac:dyDescent="0.25">
      <c r="A26" s="119" t="s">
        <v>426</v>
      </c>
      <c r="B26" s="119" t="s">
        <v>427</v>
      </c>
      <c r="C26" s="120" t="s">
        <v>428</v>
      </c>
      <c r="D26" s="120" t="s">
        <v>429</v>
      </c>
      <c r="E26" s="120" t="s">
        <v>430</v>
      </c>
      <c r="F26" s="119">
        <v>2023</v>
      </c>
      <c r="G26" s="122">
        <v>1</v>
      </c>
      <c r="H26" s="121" t="s">
        <v>431</v>
      </c>
      <c r="I26" s="122">
        <v>36</v>
      </c>
      <c r="J26" s="119" t="s">
        <v>34</v>
      </c>
      <c r="K26" s="123">
        <v>0</v>
      </c>
      <c r="L26" s="122">
        <v>6</v>
      </c>
      <c r="M26" s="123">
        <v>92</v>
      </c>
      <c r="N26" s="122">
        <v>0</v>
      </c>
      <c r="O26" s="39"/>
    </row>
    <row r="27" spans="1:15" ht="63.75" x14ac:dyDescent="0.25">
      <c r="A27" s="119" t="s">
        <v>432</v>
      </c>
      <c r="B27" s="119" t="s">
        <v>433</v>
      </c>
      <c r="C27" s="120" t="s">
        <v>434</v>
      </c>
      <c r="D27" s="120" t="s">
        <v>435</v>
      </c>
      <c r="E27" s="120" t="s">
        <v>436</v>
      </c>
      <c r="F27" s="119" t="s">
        <v>418</v>
      </c>
      <c r="G27" s="122">
        <v>57</v>
      </c>
      <c r="H27" s="121" t="s">
        <v>437</v>
      </c>
      <c r="I27" s="122">
        <v>237</v>
      </c>
      <c r="J27" s="119" t="s">
        <v>34</v>
      </c>
      <c r="K27" s="123">
        <v>0</v>
      </c>
      <c r="L27" s="122">
        <v>37</v>
      </c>
      <c r="M27" s="123">
        <v>163</v>
      </c>
      <c r="N27" s="122">
        <v>0</v>
      </c>
      <c r="O27" s="39"/>
    </row>
    <row r="28" spans="1:15" ht="39.75" customHeight="1" x14ac:dyDescent="0.25">
      <c r="A28" s="119" t="s">
        <v>34</v>
      </c>
      <c r="B28" s="119" t="s">
        <v>438</v>
      </c>
      <c r="C28" s="120" t="s">
        <v>439</v>
      </c>
      <c r="D28" s="120" t="s">
        <v>439</v>
      </c>
      <c r="E28" s="120" t="s">
        <v>440</v>
      </c>
      <c r="F28" s="119" t="s">
        <v>51</v>
      </c>
      <c r="G28" s="122">
        <v>8</v>
      </c>
      <c r="H28" s="121" t="s">
        <v>437</v>
      </c>
      <c r="I28" s="122">
        <v>36</v>
      </c>
      <c r="J28" s="119" t="s">
        <v>34</v>
      </c>
      <c r="K28" s="123">
        <v>0</v>
      </c>
      <c r="L28" s="122">
        <v>6</v>
      </c>
      <c r="M28" s="123">
        <v>0</v>
      </c>
      <c r="N28" s="122">
        <v>0</v>
      </c>
      <c r="O28" s="39"/>
    </row>
    <row r="29" spans="1:15" x14ac:dyDescent="0.25">
      <c r="A29" s="41"/>
      <c r="B29" s="41"/>
      <c r="C29" s="92"/>
      <c r="D29" s="92"/>
      <c r="E29" s="93" t="s">
        <v>42</v>
      </c>
      <c r="F29" s="74"/>
      <c r="G29" s="91">
        <f>SUM(G23:G28)</f>
        <v>1033</v>
      </c>
      <c r="H29" s="74"/>
      <c r="I29" s="91">
        <f>SUM(I23:I28)</f>
        <v>2739</v>
      </c>
      <c r="J29" s="74"/>
      <c r="K29" s="91">
        <f>SUM(K23:K28)</f>
        <v>0</v>
      </c>
      <c r="L29" s="91">
        <f>SUM(L23:L28)</f>
        <v>388</v>
      </c>
      <c r="M29" s="91">
        <f>SUM(M23:M28)</f>
        <v>304</v>
      </c>
      <c r="N29" s="91">
        <f>SUM(N23:N28)</f>
        <v>0</v>
      </c>
      <c r="O29" s="39"/>
    </row>
    <row r="30" spans="1:15" x14ac:dyDescent="0.25">
      <c r="A30" s="41"/>
      <c r="B30" s="41"/>
      <c r="C30" s="92"/>
      <c r="D30" s="92"/>
      <c r="E30" s="93"/>
      <c r="F30" s="74"/>
      <c r="G30" s="74"/>
      <c r="H30" s="74"/>
      <c r="I30" s="74"/>
      <c r="J30" s="74"/>
      <c r="K30" s="74"/>
      <c r="L30" s="74"/>
      <c r="M30" s="74"/>
      <c r="N30" s="74"/>
      <c r="O30" s="39"/>
    </row>
    <row r="31" spans="1:15" x14ac:dyDescent="0.25">
      <c r="A31" s="41"/>
      <c r="B31" s="41"/>
      <c r="C31" s="92"/>
      <c r="D31" s="92"/>
      <c r="E31" s="93" t="s">
        <v>43</v>
      </c>
      <c r="F31" s="74"/>
      <c r="G31" s="431">
        <f>SUM(G29+I29+M29)</f>
        <v>4076</v>
      </c>
      <c r="H31" s="432"/>
      <c r="I31" s="74"/>
      <c r="J31" s="74"/>
      <c r="K31" s="74"/>
      <c r="L31" s="74"/>
      <c r="M31" s="74"/>
      <c r="N31" s="74"/>
      <c r="O31" s="39"/>
    </row>
    <row r="32" spans="1:15" x14ac:dyDescent="0.25">
      <c r="A32" s="41"/>
      <c r="B32" s="41"/>
      <c r="C32" s="92"/>
      <c r="D32" s="92"/>
      <c r="E32" s="93"/>
      <c r="F32" s="74"/>
      <c r="G32" s="74"/>
      <c r="H32" s="74"/>
      <c r="I32" s="74"/>
      <c r="J32" s="74"/>
      <c r="K32" s="74"/>
      <c r="L32" s="74"/>
      <c r="M32" s="74"/>
      <c r="N32" s="74"/>
      <c r="O32" s="39"/>
    </row>
    <row r="33" spans="1:15" x14ac:dyDescent="0.25">
      <c r="A33" s="41"/>
      <c r="B33" s="41"/>
      <c r="C33" s="92"/>
      <c r="D33" s="92"/>
      <c r="E33" s="93" t="s">
        <v>44</v>
      </c>
      <c r="F33" s="74"/>
      <c r="G33" s="431">
        <f>SUM(G31-M29)</f>
        <v>3772</v>
      </c>
      <c r="H33" s="432"/>
      <c r="I33" s="74"/>
      <c r="J33" s="74"/>
      <c r="K33" s="74"/>
      <c r="L33" s="74"/>
      <c r="M33" s="74"/>
      <c r="N33" s="74"/>
      <c r="O33" s="39"/>
    </row>
    <row r="34" spans="1:15" x14ac:dyDescent="0.25">
      <c r="A34" s="41"/>
      <c r="B34" s="41"/>
      <c r="C34" s="92"/>
      <c r="D34" s="92"/>
      <c r="E34" s="93"/>
      <c r="F34" s="74"/>
      <c r="G34" s="74"/>
      <c r="H34" s="74"/>
      <c r="I34" s="74"/>
      <c r="J34" s="74"/>
      <c r="K34" s="74"/>
      <c r="L34" s="74"/>
      <c r="M34" s="74"/>
      <c r="N34" s="74"/>
      <c r="O34" s="39"/>
    </row>
    <row r="35" spans="1:15" x14ac:dyDescent="0.25">
      <c r="A35" s="451" t="s">
        <v>9</v>
      </c>
      <c r="B35" s="451"/>
      <c r="C35" s="451"/>
      <c r="D35" s="73"/>
      <c r="E35" s="74"/>
      <c r="F35" s="74"/>
      <c r="G35" s="74"/>
      <c r="H35" s="74"/>
      <c r="I35" s="74"/>
      <c r="J35" s="74"/>
      <c r="K35" s="74"/>
      <c r="L35" s="74"/>
      <c r="M35" s="74"/>
      <c r="N35" s="74"/>
      <c r="O35" s="39"/>
    </row>
    <row r="36" spans="1:15" x14ac:dyDescent="0.25">
      <c r="A36" s="75" t="s">
        <v>463</v>
      </c>
      <c r="B36" s="76"/>
      <c r="C36" s="77"/>
      <c r="D36" s="77"/>
      <c r="E36" s="77"/>
      <c r="F36" s="77"/>
      <c r="G36" s="77"/>
      <c r="H36" s="77"/>
      <c r="I36" s="77"/>
      <c r="J36" s="77"/>
      <c r="K36" s="77"/>
      <c r="L36" s="77"/>
      <c r="M36" s="77"/>
      <c r="N36" s="78"/>
      <c r="O36" s="39"/>
    </row>
    <row r="37" spans="1:15" x14ac:dyDescent="0.25">
      <c r="A37" s="80" t="s">
        <v>52</v>
      </c>
      <c r="B37" s="79" t="s">
        <v>441</v>
      </c>
      <c r="C37" s="81"/>
      <c r="D37" s="81"/>
      <c r="E37" s="79"/>
      <c r="F37" s="79"/>
      <c r="G37" s="79"/>
      <c r="H37" s="79"/>
      <c r="I37" s="79"/>
      <c r="J37" s="79"/>
      <c r="K37" s="79"/>
      <c r="L37" s="79"/>
      <c r="M37" s="79"/>
      <c r="N37" s="82"/>
      <c r="O37" s="39"/>
    </row>
    <row r="38" spans="1:15" x14ac:dyDescent="0.25">
      <c r="A38" s="83" t="s">
        <v>575</v>
      </c>
      <c r="B38" s="84"/>
      <c r="C38" s="84"/>
      <c r="D38" s="84"/>
      <c r="E38" s="85"/>
      <c r="F38" s="85"/>
      <c r="G38" s="85"/>
      <c r="H38" s="85"/>
      <c r="I38" s="85"/>
      <c r="J38" s="85"/>
      <c r="K38" s="85"/>
      <c r="L38" s="85"/>
      <c r="M38" s="85"/>
      <c r="N38" s="86"/>
      <c r="O38" s="39"/>
    </row>
    <row r="39" spans="1:15" x14ac:dyDescent="0.25">
      <c r="A39" s="451" t="s">
        <v>13</v>
      </c>
      <c r="B39" s="451"/>
      <c r="C39" s="451"/>
      <c r="D39" s="73"/>
      <c r="E39" s="74"/>
      <c r="F39" s="74"/>
      <c r="G39" s="74"/>
      <c r="H39" s="74"/>
      <c r="I39" s="74"/>
      <c r="J39" s="74"/>
      <c r="K39" s="74"/>
      <c r="L39" s="74"/>
      <c r="M39" s="74"/>
      <c r="N39" s="74"/>
      <c r="O39" s="39"/>
    </row>
    <row r="40" spans="1:15" x14ac:dyDescent="0.25">
      <c r="A40" s="504" t="s">
        <v>14</v>
      </c>
      <c r="B40" s="504" t="s">
        <v>15</v>
      </c>
      <c r="C40" s="504" t="s">
        <v>16</v>
      </c>
      <c r="D40" s="504" t="s">
        <v>17</v>
      </c>
      <c r="E40" s="504" t="s">
        <v>18</v>
      </c>
      <c r="F40" s="437" t="s">
        <v>19</v>
      </c>
      <c r="G40" s="437"/>
      <c r="H40" s="437"/>
      <c r="I40" s="437"/>
      <c r="J40" s="437"/>
      <c r="K40" s="437"/>
      <c r="L40" s="504" t="s">
        <v>20</v>
      </c>
      <c r="M40" s="504"/>
      <c r="N40" s="504"/>
      <c r="O40" s="39"/>
    </row>
    <row r="41" spans="1:15" x14ac:dyDescent="0.25">
      <c r="A41" s="504"/>
      <c r="B41" s="504"/>
      <c r="C41" s="504"/>
      <c r="D41" s="504"/>
      <c r="E41" s="504"/>
      <c r="F41" s="437" t="s">
        <v>21</v>
      </c>
      <c r="G41" s="437"/>
      <c r="H41" s="437" t="s">
        <v>22</v>
      </c>
      <c r="I41" s="437"/>
      <c r="J41" s="437" t="s">
        <v>23</v>
      </c>
      <c r="K41" s="437"/>
      <c r="L41" s="504"/>
      <c r="M41" s="504"/>
      <c r="N41" s="504"/>
      <c r="O41" s="39"/>
    </row>
    <row r="42" spans="1:15" x14ac:dyDescent="0.25">
      <c r="A42" s="504"/>
      <c r="B42" s="504"/>
      <c r="C42" s="504"/>
      <c r="D42" s="504"/>
      <c r="E42" s="504"/>
      <c r="F42" s="437"/>
      <c r="G42" s="437"/>
      <c r="H42" s="437"/>
      <c r="I42" s="437"/>
      <c r="J42" s="437"/>
      <c r="K42" s="437"/>
      <c r="L42" s="437" t="s">
        <v>24</v>
      </c>
      <c r="M42" s="437" t="s">
        <v>25</v>
      </c>
      <c r="N42" s="437"/>
      <c r="O42" s="39"/>
    </row>
    <row r="43" spans="1:15" ht="38.25" x14ac:dyDescent="0.25">
      <c r="A43" s="504"/>
      <c r="B43" s="504"/>
      <c r="C43" s="504"/>
      <c r="D43" s="504"/>
      <c r="E43" s="504"/>
      <c r="F43" s="87" t="s">
        <v>26</v>
      </c>
      <c r="G43" s="88" t="s">
        <v>27</v>
      </c>
      <c r="H43" s="87" t="s">
        <v>26</v>
      </c>
      <c r="I43" s="88" t="s">
        <v>27</v>
      </c>
      <c r="J43" s="87" t="s">
        <v>26</v>
      </c>
      <c r="K43" s="88" t="s">
        <v>27</v>
      </c>
      <c r="L43" s="437"/>
      <c r="M43" s="87" t="s">
        <v>28</v>
      </c>
      <c r="N43" s="87" t="s">
        <v>23</v>
      </c>
      <c r="O43" s="39"/>
    </row>
    <row r="44" spans="1:15" ht="38.25" x14ac:dyDescent="0.25">
      <c r="A44" s="119" t="s">
        <v>34</v>
      </c>
      <c r="B44" s="119" t="s">
        <v>442</v>
      </c>
      <c r="C44" s="120" t="s">
        <v>443</v>
      </c>
      <c r="D44" s="120" t="s">
        <v>444</v>
      </c>
      <c r="E44" s="120" t="s">
        <v>445</v>
      </c>
      <c r="F44" s="119">
        <v>0</v>
      </c>
      <c r="G44" s="122">
        <v>0</v>
      </c>
      <c r="H44" s="119" t="s">
        <v>249</v>
      </c>
      <c r="I44" s="122">
        <v>4</v>
      </c>
      <c r="J44" s="119" t="s">
        <v>34</v>
      </c>
      <c r="K44" s="123">
        <v>0</v>
      </c>
      <c r="L44" s="122">
        <v>4</v>
      </c>
      <c r="M44" s="123">
        <v>14</v>
      </c>
      <c r="N44" s="122">
        <v>0</v>
      </c>
      <c r="O44" s="39"/>
    </row>
    <row r="45" spans="1:15" ht="38.25" x14ac:dyDescent="0.25">
      <c r="A45" s="119" t="s">
        <v>34</v>
      </c>
      <c r="B45" s="119" t="s">
        <v>446</v>
      </c>
      <c r="C45" s="120" t="s">
        <v>447</v>
      </c>
      <c r="D45" s="120" t="s">
        <v>448</v>
      </c>
      <c r="E45" s="120" t="s">
        <v>449</v>
      </c>
      <c r="F45" s="119">
        <v>2022</v>
      </c>
      <c r="G45" s="122">
        <v>2</v>
      </c>
      <c r="H45" s="119">
        <v>2018</v>
      </c>
      <c r="I45" s="122">
        <v>1</v>
      </c>
      <c r="J45" s="119" t="s">
        <v>34</v>
      </c>
      <c r="K45" s="123">
        <v>0</v>
      </c>
      <c r="L45" s="122">
        <v>1</v>
      </c>
      <c r="M45" s="123">
        <v>0</v>
      </c>
      <c r="N45" s="122">
        <v>0</v>
      </c>
      <c r="O45" s="39"/>
    </row>
    <row r="46" spans="1:15" ht="38.25" x14ac:dyDescent="0.25">
      <c r="A46" s="119" t="s">
        <v>34</v>
      </c>
      <c r="B46" s="119" t="s">
        <v>450</v>
      </c>
      <c r="C46" s="120" t="s">
        <v>451</v>
      </c>
      <c r="D46" s="120" t="s">
        <v>451</v>
      </c>
      <c r="E46" s="120" t="s">
        <v>452</v>
      </c>
      <c r="F46" s="119">
        <v>2022</v>
      </c>
      <c r="G46" s="122">
        <v>6</v>
      </c>
      <c r="H46" s="121" t="s">
        <v>453</v>
      </c>
      <c r="I46" s="122">
        <v>3</v>
      </c>
      <c r="J46" s="119" t="s">
        <v>34</v>
      </c>
      <c r="K46" s="123">
        <v>0</v>
      </c>
      <c r="L46" s="122">
        <v>1</v>
      </c>
      <c r="M46" s="123">
        <v>56</v>
      </c>
      <c r="N46" s="122">
        <v>0</v>
      </c>
      <c r="O46" s="39"/>
    </row>
    <row r="47" spans="1:15" x14ac:dyDescent="0.25">
      <c r="A47" s="41"/>
      <c r="B47" s="41"/>
      <c r="C47" s="92"/>
      <c r="D47" s="92"/>
      <c r="E47" s="93" t="s">
        <v>42</v>
      </c>
      <c r="F47" s="74"/>
      <c r="G47" s="91">
        <f>SUM(G44:G46)</f>
        <v>8</v>
      </c>
      <c r="H47" s="74"/>
      <c r="I47" s="91">
        <f>SUM(I44:I46)</f>
        <v>8</v>
      </c>
      <c r="J47" s="74"/>
      <c r="K47" s="91">
        <f>SUM(K44:K46)</f>
        <v>0</v>
      </c>
      <c r="L47" s="91">
        <f>SUM(L44:L46)</f>
        <v>6</v>
      </c>
      <c r="M47" s="91">
        <f>SUM(M44:M46)</f>
        <v>70</v>
      </c>
      <c r="N47" s="91">
        <f>SUM(N44:N46)</f>
        <v>0</v>
      </c>
      <c r="O47" s="39"/>
    </row>
    <row r="48" spans="1:15" x14ac:dyDescent="0.25">
      <c r="A48" s="41"/>
      <c r="B48" s="41"/>
      <c r="C48" s="92"/>
      <c r="D48" s="92"/>
      <c r="E48" s="93"/>
      <c r="F48" s="74"/>
      <c r="G48" s="74"/>
      <c r="H48" s="74"/>
      <c r="I48" s="74"/>
      <c r="J48" s="74"/>
      <c r="K48" s="74"/>
      <c r="L48" s="74"/>
      <c r="M48" s="74"/>
      <c r="N48" s="74"/>
      <c r="O48" s="39"/>
    </row>
    <row r="49" spans="1:15" x14ac:dyDescent="0.25">
      <c r="A49" s="41"/>
      <c r="B49" s="41"/>
      <c r="C49" s="92"/>
      <c r="D49" s="92"/>
      <c r="E49" s="93" t="s">
        <v>43</v>
      </c>
      <c r="F49" s="74"/>
      <c r="G49" s="431">
        <f>SUM(G47+I47+M47)</f>
        <v>86</v>
      </c>
      <c r="H49" s="432"/>
      <c r="I49" s="74"/>
      <c r="J49" s="74"/>
      <c r="K49" s="74"/>
      <c r="L49" s="74"/>
      <c r="M49" s="74"/>
      <c r="N49" s="74"/>
      <c r="O49" s="39"/>
    </row>
    <row r="50" spans="1:15" x14ac:dyDescent="0.25">
      <c r="A50" s="41"/>
      <c r="B50" s="41"/>
      <c r="C50" s="92"/>
      <c r="D50" s="92"/>
      <c r="E50" s="93"/>
      <c r="F50" s="74"/>
      <c r="G50" s="74"/>
      <c r="H50" s="74"/>
      <c r="I50" s="74"/>
      <c r="J50" s="74"/>
      <c r="K50" s="74"/>
      <c r="L50" s="74"/>
      <c r="M50" s="74"/>
      <c r="N50" s="74"/>
      <c r="O50" s="39"/>
    </row>
    <row r="51" spans="1:15" x14ac:dyDescent="0.25">
      <c r="A51" s="41"/>
      <c r="B51" s="41"/>
      <c r="C51" s="92"/>
      <c r="D51" s="92"/>
      <c r="E51" s="93" t="s">
        <v>44</v>
      </c>
      <c r="F51" s="74"/>
      <c r="G51" s="431">
        <f>SUM(G49-M47)</f>
        <v>16</v>
      </c>
      <c r="H51" s="432"/>
      <c r="I51" s="74"/>
      <c r="J51" s="74"/>
      <c r="K51" s="74"/>
      <c r="L51" s="74"/>
      <c r="M51" s="74"/>
      <c r="N51" s="74"/>
      <c r="O51" s="39"/>
    </row>
    <row r="52" spans="1:15" x14ac:dyDescent="0.25">
      <c r="A52" s="39"/>
      <c r="B52" s="39"/>
      <c r="C52" s="39"/>
      <c r="D52" s="39"/>
      <c r="E52" s="39"/>
      <c r="F52" s="39"/>
      <c r="G52" s="39"/>
      <c r="H52" s="39"/>
      <c r="I52" s="39"/>
      <c r="J52" s="39"/>
      <c r="K52" s="39"/>
      <c r="L52" s="39"/>
      <c r="M52" s="39"/>
      <c r="N52" s="39"/>
      <c r="O52" s="39"/>
    </row>
    <row r="53" spans="1:15" x14ac:dyDescent="0.25">
      <c r="A53" s="451" t="s">
        <v>9</v>
      </c>
      <c r="B53" s="451"/>
      <c r="C53" s="451"/>
      <c r="D53" s="73"/>
      <c r="E53" s="74"/>
      <c r="F53" s="74"/>
      <c r="G53" s="74"/>
      <c r="H53" s="74"/>
      <c r="I53" s="74"/>
      <c r="J53" s="74"/>
      <c r="K53" s="74"/>
      <c r="L53" s="74"/>
      <c r="M53" s="74"/>
      <c r="N53" s="74"/>
      <c r="O53" s="39"/>
    </row>
    <row r="54" spans="1:15" x14ac:dyDescent="0.25">
      <c r="A54" s="75" t="s">
        <v>463</v>
      </c>
      <c r="B54" s="76"/>
      <c r="C54" s="77"/>
      <c r="D54" s="77"/>
      <c r="E54" s="77"/>
      <c r="F54" s="77"/>
      <c r="G54" s="77"/>
      <c r="H54" s="77"/>
      <c r="I54" s="77"/>
      <c r="J54" s="77"/>
      <c r="K54" s="77"/>
      <c r="L54" s="77"/>
      <c r="M54" s="77"/>
      <c r="N54" s="78"/>
      <c r="O54" s="39"/>
    </row>
    <row r="55" spans="1:15" x14ac:dyDescent="0.25">
      <c r="A55" s="80" t="s">
        <v>52</v>
      </c>
      <c r="B55" s="79" t="s">
        <v>454</v>
      </c>
      <c r="C55" s="81"/>
      <c r="D55" s="81"/>
      <c r="E55" s="79"/>
      <c r="F55" s="79"/>
      <c r="G55" s="79"/>
      <c r="H55" s="79"/>
      <c r="I55" s="79"/>
      <c r="J55" s="79"/>
      <c r="K55" s="79"/>
      <c r="L55" s="79"/>
      <c r="M55" s="79"/>
      <c r="N55" s="82"/>
      <c r="O55" s="39"/>
    </row>
    <row r="56" spans="1:15" x14ac:dyDescent="0.25">
      <c r="A56" s="83" t="s">
        <v>576</v>
      </c>
      <c r="B56" s="84"/>
      <c r="C56" s="84"/>
      <c r="D56" s="84"/>
      <c r="E56" s="85"/>
      <c r="F56" s="85"/>
      <c r="G56" s="85"/>
      <c r="H56" s="85"/>
      <c r="I56" s="85"/>
      <c r="J56" s="85"/>
      <c r="K56" s="85"/>
      <c r="L56" s="85"/>
      <c r="M56" s="85"/>
      <c r="N56" s="86"/>
      <c r="O56" s="39"/>
    </row>
    <row r="57" spans="1:15" x14ac:dyDescent="0.25">
      <c r="A57" s="451" t="s">
        <v>13</v>
      </c>
      <c r="B57" s="451"/>
      <c r="C57" s="451"/>
      <c r="D57" s="73"/>
      <c r="E57" s="74"/>
      <c r="F57" s="74"/>
      <c r="G57" s="74"/>
      <c r="H57" s="74"/>
      <c r="I57" s="74"/>
      <c r="J57" s="74"/>
      <c r="K57" s="74"/>
      <c r="L57" s="74"/>
      <c r="M57" s="74"/>
      <c r="N57" s="74"/>
      <c r="O57" s="39"/>
    </row>
    <row r="58" spans="1:15" x14ac:dyDescent="0.25">
      <c r="A58" s="504" t="s">
        <v>14</v>
      </c>
      <c r="B58" s="504" t="s">
        <v>15</v>
      </c>
      <c r="C58" s="504" t="s">
        <v>16</v>
      </c>
      <c r="D58" s="504" t="s">
        <v>17</v>
      </c>
      <c r="E58" s="504" t="s">
        <v>18</v>
      </c>
      <c r="F58" s="437" t="s">
        <v>19</v>
      </c>
      <c r="G58" s="437"/>
      <c r="H58" s="437"/>
      <c r="I58" s="437"/>
      <c r="J58" s="437"/>
      <c r="K58" s="437"/>
      <c r="L58" s="504" t="s">
        <v>20</v>
      </c>
      <c r="M58" s="504"/>
      <c r="N58" s="504"/>
      <c r="O58" s="39"/>
    </row>
    <row r="59" spans="1:15" x14ac:dyDescent="0.25">
      <c r="A59" s="504"/>
      <c r="B59" s="504"/>
      <c r="C59" s="504"/>
      <c r="D59" s="504"/>
      <c r="E59" s="504"/>
      <c r="F59" s="437" t="s">
        <v>21</v>
      </c>
      <c r="G59" s="437"/>
      <c r="H59" s="437" t="s">
        <v>22</v>
      </c>
      <c r="I59" s="437"/>
      <c r="J59" s="437" t="s">
        <v>23</v>
      </c>
      <c r="K59" s="437"/>
      <c r="L59" s="504"/>
      <c r="M59" s="504"/>
      <c r="N59" s="504"/>
      <c r="O59" s="39"/>
    </row>
    <row r="60" spans="1:15" x14ac:dyDescent="0.25">
      <c r="A60" s="504"/>
      <c r="B60" s="504"/>
      <c r="C60" s="504"/>
      <c r="D60" s="504"/>
      <c r="E60" s="504"/>
      <c r="F60" s="437"/>
      <c r="G60" s="437"/>
      <c r="H60" s="437"/>
      <c r="I60" s="437"/>
      <c r="J60" s="437"/>
      <c r="K60" s="437"/>
      <c r="L60" s="437" t="s">
        <v>24</v>
      </c>
      <c r="M60" s="437" t="s">
        <v>25</v>
      </c>
      <c r="N60" s="437"/>
      <c r="O60" s="39"/>
    </row>
    <row r="61" spans="1:15" ht="38.25" x14ac:dyDescent="0.25">
      <c r="A61" s="504"/>
      <c r="B61" s="504"/>
      <c r="C61" s="504"/>
      <c r="D61" s="504"/>
      <c r="E61" s="504"/>
      <c r="F61" s="87" t="s">
        <v>26</v>
      </c>
      <c r="G61" s="88" t="s">
        <v>27</v>
      </c>
      <c r="H61" s="87" t="s">
        <v>26</v>
      </c>
      <c r="I61" s="88" t="s">
        <v>27</v>
      </c>
      <c r="J61" s="87" t="s">
        <v>26</v>
      </c>
      <c r="K61" s="88" t="s">
        <v>27</v>
      </c>
      <c r="L61" s="437"/>
      <c r="M61" s="87" t="s">
        <v>28</v>
      </c>
      <c r="N61" s="87" t="s">
        <v>23</v>
      </c>
      <c r="O61" s="39"/>
    </row>
    <row r="62" spans="1:15" ht="25.5" x14ac:dyDescent="0.25">
      <c r="A62" s="119" t="s">
        <v>34</v>
      </c>
      <c r="B62" s="119" t="s">
        <v>86</v>
      </c>
      <c r="C62" s="119" t="s">
        <v>34</v>
      </c>
      <c r="D62" s="121" t="s">
        <v>87</v>
      </c>
      <c r="E62" s="120" t="s">
        <v>455</v>
      </c>
      <c r="F62" s="119">
        <v>0</v>
      </c>
      <c r="G62" s="121">
        <v>0</v>
      </c>
      <c r="H62" s="119">
        <v>2017</v>
      </c>
      <c r="I62" s="122">
        <v>2</v>
      </c>
      <c r="J62" s="119" t="s">
        <v>34</v>
      </c>
      <c r="K62" s="123">
        <v>0</v>
      </c>
      <c r="L62" s="122">
        <v>2</v>
      </c>
      <c r="M62" s="123">
        <v>18</v>
      </c>
      <c r="N62" s="122">
        <v>0</v>
      </c>
      <c r="O62" s="39"/>
    </row>
    <row r="63" spans="1:15" ht="25.5" x14ac:dyDescent="0.25">
      <c r="A63" s="119" t="s">
        <v>34</v>
      </c>
      <c r="B63" s="119" t="s">
        <v>48</v>
      </c>
      <c r="C63" s="121" t="s">
        <v>34</v>
      </c>
      <c r="D63" s="121" t="s">
        <v>123</v>
      </c>
      <c r="E63" s="120" t="s">
        <v>456</v>
      </c>
      <c r="F63" s="119" t="s">
        <v>34</v>
      </c>
      <c r="G63" s="119">
        <v>0</v>
      </c>
      <c r="H63" s="119" t="s">
        <v>34</v>
      </c>
      <c r="I63" s="119">
        <v>0</v>
      </c>
      <c r="J63" s="119" t="s">
        <v>34</v>
      </c>
      <c r="K63" s="119">
        <v>0</v>
      </c>
      <c r="L63" s="119">
        <v>0</v>
      </c>
      <c r="M63" s="119">
        <v>0</v>
      </c>
      <c r="N63" s="119">
        <v>0</v>
      </c>
      <c r="O63" s="39"/>
    </row>
    <row r="64" spans="1:15" x14ac:dyDescent="0.25">
      <c r="A64" s="41"/>
      <c r="B64" s="41"/>
      <c r="C64" s="92"/>
      <c r="D64" s="92"/>
      <c r="E64" s="93" t="s">
        <v>42</v>
      </c>
      <c r="F64" s="74"/>
      <c r="G64" s="91">
        <f>SUM(G62:G63)</f>
        <v>0</v>
      </c>
      <c r="H64" s="74"/>
      <c r="I64" s="91">
        <f>SUM(I62:I63)</f>
        <v>2</v>
      </c>
      <c r="J64" s="74"/>
      <c r="K64" s="91">
        <f>SUM(K62:K63)</f>
        <v>0</v>
      </c>
      <c r="L64" s="91">
        <f>SUM(L62:L63)</f>
        <v>2</v>
      </c>
      <c r="M64" s="91">
        <f>SUM(M62:M63)</f>
        <v>18</v>
      </c>
      <c r="N64" s="91">
        <f>SUM(N62:N63)</f>
        <v>0</v>
      </c>
      <c r="O64" s="39"/>
    </row>
    <row r="65" spans="1:15" x14ac:dyDescent="0.25">
      <c r="A65" s="41"/>
      <c r="B65" s="41"/>
      <c r="C65" s="92"/>
      <c r="D65" s="92"/>
      <c r="E65" s="93"/>
      <c r="F65" s="74"/>
      <c r="G65" s="74"/>
      <c r="H65" s="74"/>
      <c r="I65" s="74"/>
      <c r="J65" s="74"/>
      <c r="K65" s="74"/>
      <c r="L65" s="74"/>
      <c r="M65" s="74"/>
      <c r="N65" s="74"/>
      <c r="O65" s="39"/>
    </row>
    <row r="66" spans="1:15" x14ac:dyDescent="0.25">
      <c r="A66" s="41"/>
      <c r="B66" s="41"/>
      <c r="C66" s="92"/>
      <c r="D66" s="92"/>
      <c r="E66" s="93" t="s">
        <v>43</v>
      </c>
      <c r="F66" s="74"/>
      <c r="G66" s="431">
        <f>G64+I64+K64+M64</f>
        <v>20</v>
      </c>
      <c r="H66" s="432"/>
      <c r="I66" s="74"/>
      <c r="J66" s="74"/>
      <c r="K66" s="74"/>
      <c r="L66" s="74"/>
      <c r="M66" s="74"/>
      <c r="N66" s="74"/>
      <c r="O66" s="39"/>
    </row>
    <row r="67" spans="1:15" x14ac:dyDescent="0.25">
      <c r="A67" s="41"/>
      <c r="B67" s="41"/>
      <c r="C67" s="92"/>
      <c r="D67" s="92"/>
      <c r="E67" s="93"/>
      <c r="F67" s="74"/>
      <c r="G67" s="74"/>
      <c r="H67" s="74"/>
      <c r="I67" s="74"/>
      <c r="J67" s="74"/>
      <c r="K67" s="74"/>
      <c r="L67" s="74"/>
      <c r="M67" s="74"/>
      <c r="N67" s="74"/>
      <c r="O67" s="39"/>
    </row>
    <row r="68" spans="1:15" x14ac:dyDescent="0.25">
      <c r="A68" s="41"/>
      <c r="B68" s="41"/>
      <c r="C68" s="92"/>
      <c r="D68" s="92"/>
      <c r="E68" s="93" t="s">
        <v>44</v>
      </c>
      <c r="F68" s="74"/>
      <c r="G68" s="431">
        <f>SUM(G66-M64)</f>
        <v>2</v>
      </c>
      <c r="H68" s="432"/>
      <c r="I68" s="74"/>
      <c r="J68" s="74"/>
      <c r="K68" s="74"/>
      <c r="L68" s="74"/>
      <c r="M68" s="74"/>
      <c r="N68" s="74"/>
      <c r="O68" s="39"/>
    </row>
    <row r="69" spans="1:15" x14ac:dyDescent="0.25">
      <c r="A69" s="41"/>
      <c r="B69" s="41"/>
      <c r="C69" s="92"/>
      <c r="D69" s="92"/>
      <c r="E69" s="93"/>
      <c r="F69" s="74"/>
      <c r="G69" s="74"/>
      <c r="H69" s="74"/>
      <c r="I69" s="74"/>
      <c r="J69" s="74"/>
      <c r="K69" s="74"/>
      <c r="L69" s="74"/>
      <c r="M69" s="74"/>
      <c r="N69" s="74"/>
      <c r="O69" s="39"/>
    </row>
  </sheetData>
  <protectedRanges>
    <protectedRange password="CDFC" sqref="L26:L28 I44:I46 L44:L46 L62 I62 I26:I28" name="Rango3"/>
    <protectedRange password="CDFC" sqref="G44:G46 G62 G26:G28" name="Rango2"/>
    <protectedRange password="CDFC" sqref="E44:E46 E62:E63 E26:E28" name="Rango1"/>
  </protectedRanges>
  <mergeCells count="59">
    <mergeCell ref="G66:H66"/>
    <mergeCell ref="G68:H68"/>
    <mergeCell ref="A10:G10"/>
    <mergeCell ref="L58:N59"/>
    <mergeCell ref="F59:G60"/>
    <mergeCell ref="H59:I60"/>
    <mergeCell ref="J59:K60"/>
    <mergeCell ref="L60:L61"/>
    <mergeCell ref="M60:N60"/>
    <mergeCell ref="G49:H49"/>
    <mergeCell ref="G51:H51"/>
    <mergeCell ref="A53:C53"/>
    <mergeCell ref="A57:C57"/>
    <mergeCell ref="A58:A61"/>
    <mergeCell ref="B58:B61"/>
    <mergeCell ref="C58:C61"/>
    <mergeCell ref="D58:D61"/>
    <mergeCell ref="E58:E61"/>
    <mergeCell ref="F58:K58"/>
    <mergeCell ref="L40:N41"/>
    <mergeCell ref="F41:G42"/>
    <mergeCell ref="H41:I42"/>
    <mergeCell ref="J41:K42"/>
    <mergeCell ref="L42:L43"/>
    <mergeCell ref="M42:N42"/>
    <mergeCell ref="G31:H31"/>
    <mergeCell ref="G33:H33"/>
    <mergeCell ref="A35:C35"/>
    <mergeCell ref="A39:C39"/>
    <mergeCell ref="A40:A43"/>
    <mergeCell ref="B40:B43"/>
    <mergeCell ref="C40:C43"/>
    <mergeCell ref="D40:D43"/>
    <mergeCell ref="E40:E43"/>
    <mergeCell ref="F40:K40"/>
    <mergeCell ref="F19:K19"/>
    <mergeCell ref="L19:N20"/>
    <mergeCell ref="F20:G21"/>
    <mergeCell ref="H20:I21"/>
    <mergeCell ref="J20:K21"/>
    <mergeCell ref="L21:L22"/>
    <mergeCell ref="M21:N21"/>
    <mergeCell ref="E19:E22"/>
    <mergeCell ref="A9:E9"/>
    <mergeCell ref="A11:E11"/>
    <mergeCell ref="A12:E12"/>
    <mergeCell ref="A13:E13"/>
    <mergeCell ref="A14:C14"/>
    <mergeCell ref="A18:C18"/>
    <mergeCell ref="A19:A22"/>
    <mergeCell ref="B19:B22"/>
    <mergeCell ref="C19:C22"/>
    <mergeCell ref="D19:D22"/>
    <mergeCell ref="A8:E8"/>
    <mergeCell ref="A2:N2"/>
    <mergeCell ref="A3:N3"/>
    <mergeCell ref="A4:N4"/>
    <mergeCell ref="A5:N5"/>
    <mergeCell ref="A7:C7"/>
  </mergeCells>
  <pageMargins left="0.70866141732283472" right="0.70866141732283472" top="0.74803149606299213" bottom="0.74803149606299213" header="0.31496062992125984" footer="0.31496062992125984"/>
  <pageSetup scale="57" fitToHeight="0" orientation="landscape" r:id="rId1"/>
  <rowBreaks count="2" manualBreakCount="2">
    <brk id="34" max="16383" man="1"/>
    <brk id="5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7E088-6F88-47C7-A1EF-F86B8C253499}">
  <sheetPr>
    <pageSetUpPr fitToPage="1"/>
  </sheetPr>
  <dimension ref="A2:R111"/>
  <sheetViews>
    <sheetView zoomScale="80" zoomScaleNormal="80" workbookViewId="0">
      <selection activeCell="V25" sqref="V25"/>
    </sheetView>
  </sheetViews>
  <sheetFormatPr baseColWidth="10" defaultRowHeight="12.75" x14ac:dyDescent="0.2"/>
  <cols>
    <col min="1" max="2" width="8.85546875" style="39" customWidth="1"/>
    <col min="3" max="3" width="25.140625" style="39" bestFit="1" customWidth="1"/>
    <col min="4" max="4" width="24" style="39" bestFit="1" customWidth="1"/>
    <col min="5" max="5" width="35.28515625" style="39" bestFit="1" customWidth="1"/>
    <col min="6" max="6" width="11.42578125" style="39"/>
    <col min="7" max="7" width="19" style="39" customWidth="1"/>
    <col min="8" max="8" width="11.42578125" style="39"/>
    <col min="9" max="9" width="19.42578125" style="39" customWidth="1"/>
    <col min="10" max="10" width="11.42578125" style="39"/>
    <col min="11" max="11" width="15.85546875" style="39" customWidth="1"/>
    <col min="12" max="12" width="16.140625" style="39" customWidth="1"/>
    <col min="13" max="13" width="14" style="39" customWidth="1"/>
    <col min="14" max="14" width="18" style="39" customWidth="1"/>
    <col min="15" max="16384" width="11.42578125" style="39"/>
  </cols>
  <sheetData>
    <row r="2" spans="1:15" s="338" customFormat="1" ht="12.75" customHeight="1" x14ac:dyDescent="0.25">
      <c r="A2" s="611" t="s">
        <v>0</v>
      </c>
      <c r="B2" s="611"/>
      <c r="C2" s="611"/>
      <c r="D2" s="611"/>
      <c r="E2" s="611"/>
      <c r="F2" s="611"/>
      <c r="G2" s="611"/>
      <c r="H2" s="611"/>
      <c r="I2" s="611"/>
      <c r="J2" s="611"/>
      <c r="K2" s="611"/>
      <c r="L2" s="611"/>
      <c r="M2" s="611"/>
      <c r="N2" s="611"/>
    </row>
    <row r="3" spans="1:15" s="338" customFormat="1" ht="18" x14ac:dyDescent="0.25">
      <c r="A3" s="611" t="s">
        <v>796</v>
      </c>
      <c r="B3" s="611"/>
      <c r="C3" s="611"/>
      <c r="D3" s="611"/>
      <c r="E3" s="611"/>
      <c r="F3" s="611"/>
      <c r="G3" s="611"/>
      <c r="H3" s="611"/>
      <c r="I3" s="611"/>
      <c r="J3" s="611"/>
      <c r="K3" s="611"/>
      <c r="L3" s="611"/>
      <c r="M3" s="611"/>
      <c r="N3" s="611"/>
    </row>
    <row r="4" spans="1:15" s="338" customFormat="1" ht="18" x14ac:dyDescent="0.25">
      <c r="A4" s="611" t="s">
        <v>1</v>
      </c>
      <c r="B4" s="611"/>
      <c r="C4" s="611"/>
      <c r="D4" s="611"/>
      <c r="E4" s="611"/>
      <c r="F4" s="611"/>
      <c r="G4" s="611"/>
      <c r="H4" s="611"/>
      <c r="I4" s="611"/>
      <c r="J4" s="611"/>
      <c r="K4" s="611"/>
      <c r="L4" s="611"/>
      <c r="M4" s="611"/>
      <c r="N4" s="611"/>
    </row>
    <row r="6" spans="1:15" x14ac:dyDescent="0.2">
      <c r="A6" s="612" t="s">
        <v>2</v>
      </c>
      <c r="B6" s="612"/>
      <c r="C6" s="612"/>
      <c r="D6" s="339"/>
      <c r="E6" s="339"/>
      <c r="F6" s="339"/>
      <c r="G6" s="340"/>
      <c r="H6" s="340"/>
      <c r="I6" s="340"/>
      <c r="J6" s="340"/>
      <c r="K6" s="340"/>
      <c r="L6" s="340"/>
      <c r="M6" s="340"/>
      <c r="N6" s="340"/>
      <c r="O6" s="341"/>
    </row>
    <row r="7" spans="1:15" ht="12.75" customHeight="1" x14ac:dyDescent="0.2">
      <c r="A7" s="613" t="s">
        <v>713</v>
      </c>
      <c r="B7" s="614"/>
      <c r="C7" s="614"/>
      <c r="D7" s="614"/>
      <c r="E7" s="614"/>
      <c r="F7" s="342"/>
      <c r="G7" s="343"/>
      <c r="H7" s="343"/>
      <c r="I7" s="344"/>
      <c r="J7" s="345"/>
      <c r="K7" s="345"/>
      <c r="L7" s="345"/>
      <c r="M7" s="345"/>
      <c r="N7" s="345"/>
      <c r="O7" s="341"/>
    </row>
    <row r="8" spans="1:15" ht="12.75" customHeight="1" x14ac:dyDescent="0.2">
      <c r="A8" s="615" t="s">
        <v>714</v>
      </c>
      <c r="B8" s="612"/>
      <c r="C8" s="612"/>
      <c r="D8" s="612"/>
      <c r="E8" s="612"/>
      <c r="F8" s="346"/>
      <c r="G8" s="345"/>
      <c r="H8" s="345"/>
      <c r="I8" s="347"/>
      <c r="J8" s="345"/>
      <c r="K8" s="345"/>
      <c r="L8" s="345"/>
      <c r="M8" s="345"/>
      <c r="N8" s="345"/>
      <c r="O8" s="341"/>
    </row>
    <row r="9" spans="1:15" ht="12.75" customHeight="1" x14ac:dyDescent="0.2">
      <c r="A9" s="615" t="s">
        <v>715</v>
      </c>
      <c r="B9" s="612"/>
      <c r="C9" s="612"/>
      <c r="D9" s="612"/>
      <c r="E9" s="612"/>
      <c r="F9" s="346"/>
      <c r="G9" s="345"/>
      <c r="H9" s="345"/>
      <c r="I9" s="347"/>
      <c r="J9" s="345"/>
      <c r="K9" s="345"/>
      <c r="L9" s="345"/>
      <c r="M9" s="345"/>
      <c r="N9" s="345"/>
      <c r="O9" s="341"/>
    </row>
    <row r="10" spans="1:15" ht="12.75" customHeight="1" x14ac:dyDescent="0.2">
      <c r="A10" s="615" t="s">
        <v>716</v>
      </c>
      <c r="B10" s="612"/>
      <c r="C10" s="612"/>
      <c r="D10" s="612"/>
      <c r="E10" s="612"/>
      <c r="F10" s="346"/>
      <c r="G10" s="345"/>
      <c r="H10" s="345"/>
      <c r="I10" s="347"/>
      <c r="J10" s="345"/>
      <c r="K10" s="345"/>
      <c r="L10" s="345"/>
      <c r="M10" s="345"/>
      <c r="N10" s="345"/>
      <c r="O10" s="341"/>
    </row>
    <row r="11" spans="1:15" ht="12.75" customHeight="1" x14ac:dyDescent="0.2">
      <c r="A11" s="615" t="s">
        <v>717</v>
      </c>
      <c r="B11" s="612"/>
      <c r="C11" s="612"/>
      <c r="D11" s="612"/>
      <c r="E11" s="612"/>
      <c r="F11" s="346"/>
      <c r="G11" s="345"/>
      <c r="H11" s="345"/>
      <c r="I11" s="347"/>
      <c r="J11" s="345"/>
      <c r="K11" s="345"/>
      <c r="L11" s="345"/>
      <c r="M11" s="345"/>
      <c r="N11" s="345"/>
      <c r="O11" s="341"/>
    </row>
    <row r="12" spans="1:15" ht="12.75" customHeight="1" x14ac:dyDescent="0.2">
      <c r="A12" s="616" t="s">
        <v>718</v>
      </c>
      <c r="B12" s="617"/>
      <c r="C12" s="617"/>
      <c r="D12" s="617"/>
      <c r="E12" s="617"/>
      <c r="F12" s="348"/>
      <c r="G12" s="349"/>
      <c r="H12" s="349"/>
      <c r="I12" s="350"/>
      <c r="J12" s="345"/>
      <c r="K12" s="345"/>
      <c r="L12" s="345"/>
      <c r="M12" s="345"/>
      <c r="N12" s="345"/>
      <c r="O12" s="341"/>
    </row>
    <row r="13" spans="1:15" x14ac:dyDescent="0.2">
      <c r="A13" s="609" t="s">
        <v>9</v>
      </c>
      <c r="B13" s="609"/>
      <c r="C13" s="609"/>
      <c r="D13" s="351"/>
      <c r="E13" s="352"/>
      <c r="F13" s="352"/>
      <c r="G13" s="352"/>
      <c r="H13" s="352"/>
      <c r="I13" s="352"/>
      <c r="J13" s="352"/>
      <c r="K13" s="352"/>
      <c r="L13" s="352"/>
      <c r="M13" s="352"/>
      <c r="N13" s="352"/>
      <c r="O13" s="341"/>
    </row>
    <row r="14" spans="1:15" x14ac:dyDescent="0.2">
      <c r="A14" s="353" t="s">
        <v>719</v>
      </c>
      <c r="B14" s="354"/>
      <c r="C14" s="355"/>
      <c r="D14" s="355"/>
      <c r="E14" s="355"/>
      <c r="F14" s="355"/>
      <c r="G14" s="355"/>
      <c r="H14" s="355"/>
      <c r="I14" s="356"/>
      <c r="J14" s="357"/>
      <c r="K14" s="357"/>
      <c r="L14" s="357"/>
      <c r="M14" s="357"/>
      <c r="N14" s="357"/>
      <c r="O14" s="341"/>
    </row>
    <row r="15" spans="1:15" x14ac:dyDescent="0.2">
      <c r="A15" s="358" t="s">
        <v>52</v>
      </c>
      <c r="B15" s="357" t="s">
        <v>720</v>
      </c>
      <c r="C15" s="359"/>
      <c r="D15" s="359"/>
      <c r="E15" s="357"/>
      <c r="F15" s="357"/>
      <c r="G15" s="357"/>
      <c r="H15" s="357"/>
      <c r="I15" s="360"/>
      <c r="J15" s="357"/>
      <c r="K15" s="357"/>
      <c r="L15" s="357"/>
      <c r="M15" s="357"/>
      <c r="N15" s="357"/>
      <c r="O15" s="341"/>
    </row>
    <row r="16" spans="1:15" x14ac:dyDescent="0.2">
      <c r="A16" s="361" t="s">
        <v>721</v>
      </c>
      <c r="B16" s="362"/>
      <c r="C16" s="362"/>
      <c r="D16" s="362"/>
      <c r="E16" s="363"/>
      <c r="F16" s="363"/>
      <c r="G16" s="363"/>
      <c r="H16" s="363"/>
      <c r="I16" s="364"/>
      <c r="J16" s="357"/>
      <c r="K16" s="365"/>
      <c r="L16" s="357"/>
      <c r="M16" s="357"/>
      <c r="N16" s="357"/>
      <c r="O16" s="341"/>
    </row>
    <row r="17" spans="1:15" ht="12.75" customHeight="1" x14ac:dyDescent="0.2">
      <c r="A17" s="609" t="s">
        <v>13</v>
      </c>
      <c r="B17" s="609"/>
      <c r="C17" s="609"/>
      <c r="D17" s="351"/>
      <c r="E17" s="352"/>
      <c r="F17" s="352"/>
      <c r="G17" s="352"/>
      <c r="H17" s="352"/>
      <c r="I17" s="352"/>
      <c r="J17" s="352"/>
      <c r="K17" s="352"/>
      <c r="L17" s="352"/>
      <c r="M17" s="352"/>
      <c r="N17" s="352"/>
      <c r="O17" s="341"/>
    </row>
    <row r="18" spans="1:15" x14ac:dyDescent="0.2">
      <c r="A18" s="607" t="s">
        <v>14</v>
      </c>
      <c r="B18" s="607" t="s">
        <v>15</v>
      </c>
      <c r="C18" s="607" t="s">
        <v>16</v>
      </c>
      <c r="D18" s="607" t="s">
        <v>17</v>
      </c>
      <c r="E18" s="608" t="s">
        <v>18</v>
      </c>
      <c r="F18" s="608" t="s">
        <v>19</v>
      </c>
      <c r="G18" s="608"/>
      <c r="H18" s="608"/>
      <c r="I18" s="608"/>
      <c r="J18" s="608"/>
      <c r="K18" s="608"/>
      <c r="L18" s="607" t="s">
        <v>20</v>
      </c>
      <c r="M18" s="607"/>
      <c r="N18" s="607"/>
      <c r="O18" s="341"/>
    </row>
    <row r="19" spans="1:15" x14ac:dyDescent="0.2">
      <c r="A19" s="607"/>
      <c r="B19" s="607"/>
      <c r="C19" s="607"/>
      <c r="D19" s="607"/>
      <c r="E19" s="608"/>
      <c r="F19" s="608" t="s">
        <v>21</v>
      </c>
      <c r="G19" s="608"/>
      <c r="H19" s="608" t="s">
        <v>22</v>
      </c>
      <c r="I19" s="608"/>
      <c r="J19" s="608" t="s">
        <v>23</v>
      </c>
      <c r="K19" s="608"/>
      <c r="L19" s="607"/>
      <c r="M19" s="607"/>
      <c r="N19" s="607"/>
      <c r="O19" s="341"/>
    </row>
    <row r="20" spans="1:15" x14ac:dyDescent="0.2">
      <c r="A20" s="607"/>
      <c r="B20" s="607"/>
      <c r="C20" s="607"/>
      <c r="D20" s="607"/>
      <c r="E20" s="608"/>
      <c r="F20" s="608"/>
      <c r="G20" s="608"/>
      <c r="H20" s="608"/>
      <c r="I20" s="608"/>
      <c r="J20" s="608"/>
      <c r="K20" s="608"/>
      <c r="L20" s="608" t="s">
        <v>24</v>
      </c>
      <c r="M20" s="608" t="s">
        <v>25</v>
      </c>
      <c r="N20" s="608"/>
      <c r="O20" s="341"/>
    </row>
    <row r="21" spans="1:15" ht="22.5" x14ac:dyDescent="0.2">
      <c r="A21" s="607"/>
      <c r="B21" s="607"/>
      <c r="C21" s="607"/>
      <c r="D21" s="607"/>
      <c r="E21" s="608"/>
      <c r="F21" s="367" t="s">
        <v>26</v>
      </c>
      <c r="G21" s="366" t="s">
        <v>27</v>
      </c>
      <c r="H21" s="367" t="s">
        <v>26</v>
      </c>
      <c r="I21" s="366" t="s">
        <v>27</v>
      </c>
      <c r="J21" s="367" t="s">
        <v>26</v>
      </c>
      <c r="K21" s="366" t="s">
        <v>27</v>
      </c>
      <c r="L21" s="608"/>
      <c r="M21" s="367" t="s">
        <v>28</v>
      </c>
      <c r="N21" s="367" t="s">
        <v>23</v>
      </c>
      <c r="O21" s="341"/>
    </row>
    <row r="22" spans="1:15" s="376" customFormat="1" ht="62.25" customHeight="1" x14ac:dyDescent="0.2">
      <c r="A22" s="368" t="s">
        <v>722</v>
      </c>
      <c r="B22" s="369" t="s">
        <v>601</v>
      </c>
      <c r="C22" s="370" t="s">
        <v>723</v>
      </c>
      <c r="D22" s="370" t="s">
        <v>723</v>
      </c>
      <c r="E22" s="370" t="s">
        <v>724</v>
      </c>
      <c r="F22" s="371" t="s">
        <v>117</v>
      </c>
      <c r="G22" s="372">
        <v>680</v>
      </c>
      <c r="H22" s="373" t="s">
        <v>725</v>
      </c>
      <c r="I22" s="374">
        <v>444</v>
      </c>
      <c r="J22" s="373" t="s">
        <v>34</v>
      </c>
      <c r="K22" s="374">
        <v>0</v>
      </c>
      <c r="L22" s="374">
        <v>0</v>
      </c>
      <c r="M22" s="374">
        <v>0</v>
      </c>
      <c r="N22" s="374">
        <v>0</v>
      </c>
      <c r="O22" s="375"/>
    </row>
    <row r="23" spans="1:15" s="376" customFormat="1" ht="40.5" customHeight="1" x14ac:dyDescent="0.2">
      <c r="A23" s="369" t="s">
        <v>726</v>
      </c>
      <c r="B23" s="369" t="s">
        <v>609</v>
      </c>
      <c r="C23" s="370" t="s">
        <v>727</v>
      </c>
      <c r="D23" s="370" t="s">
        <v>728</v>
      </c>
      <c r="E23" s="370" t="s">
        <v>729</v>
      </c>
      <c r="F23" s="373">
        <v>2022</v>
      </c>
      <c r="G23" s="377">
        <v>2</v>
      </c>
      <c r="H23" s="373" t="s">
        <v>34</v>
      </c>
      <c r="I23" s="374">
        <v>0</v>
      </c>
      <c r="J23" s="373" t="s">
        <v>34</v>
      </c>
      <c r="K23" s="374">
        <v>0</v>
      </c>
      <c r="L23" s="374">
        <v>0</v>
      </c>
      <c r="M23" s="374">
        <v>0</v>
      </c>
      <c r="N23" s="374">
        <v>0</v>
      </c>
      <c r="O23" s="375"/>
    </row>
    <row r="24" spans="1:15" s="376" customFormat="1" ht="45" customHeight="1" x14ac:dyDescent="0.2">
      <c r="A24" s="368" t="s">
        <v>730</v>
      </c>
      <c r="B24" s="368" t="s">
        <v>613</v>
      </c>
      <c r="C24" s="370" t="s">
        <v>731</v>
      </c>
      <c r="D24" s="370" t="s">
        <v>732</v>
      </c>
      <c r="E24" s="370" t="s">
        <v>733</v>
      </c>
      <c r="F24" s="371" t="s">
        <v>298</v>
      </c>
      <c r="G24" s="377">
        <v>421</v>
      </c>
      <c r="H24" s="373" t="s">
        <v>34</v>
      </c>
      <c r="I24" s="374">
        <v>0</v>
      </c>
      <c r="J24" s="373" t="s">
        <v>34</v>
      </c>
      <c r="K24" s="374">
        <v>0</v>
      </c>
      <c r="L24" s="374">
        <v>0</v>
      </c>
      <c r="M24" s="374">
        <v>781</v>
      </c>
      <c r="N24" s="374">
        <v>0</v>
      </c>
      <c r="O24" s="375"/>
    </row>
    <row r="25" spans="1:15" s="376" customFormat="1" ht="53.25" customHeight="1" x14ac:dyDescent="0.2">
      <c r="A25" s="368" t="s">
        <v>734</v>
      </c>
      <c r="B25" s="368" t="s">
        <v>735</v>
      </c>
      <c r="C25" s="370" t="s">
        <v>736</v>
      </c>
      <c r="D25" s="370" t="s">
        <v>737</v>
      </c>
      <c r="E25" s="370" t="s">
        <v>738</v>
      </c>
      <c r="F25" s="371" t="s">
        <v>739</v>
      </c>
      <c r="G25" s="377">
        <v>298</v>
      </c>
      <c r="H25" s="373" t="s">
        <v>34</v>
      </c>
      <c r="I25" s="374">
        <v>0</v>
      </c>
      <c r="J25" s="373" t="s">
        <v>34</v>
      </c>
      <c r="K25" s="374">
        <v>0</v>
      </c>
      <c r="L25" s="374">
        <v>0</v>
      </c>
      <c r="M25" s="374">
        <v>291</v>
      </c>
      <c r="N25" s="374">
        <v>0</v>
      </c>
      <c r="O25" s="375"/>
    </row>
    <row r="26" spans="1:15" ht="48" customHeight="1" x14ac:dyDescent="0.2">
      <c r="A26" s="369" t="s">
        <v>740</v>
      </c>
      <c r="B26" s="369" t="s">
        <v>617</v>
      </c>
      <c r="C26" s="370" t="s">
        <v>741</v>
      </c>
      <c r="D26" s="370" t="s">
        <v>742</v>
      </c>
      <c r="E26" s="370" t="s">
        <v>743</v>
      </c>
      <c r="F26" s="371" t="s">
        <v>285</v>
      </c>
      <c r="G26" s="377">
        <v>48</v>
      </c>
      <c r="H26" s="373" t="s">
        <v>34</v>
      </c>
      <c r="I26" s="374">
        <v>0</v>
      </c>
      <c r="J26" s="373" t="s">
        <v>34</v>
      </c>
      <c r="K26" s="374">
        <v>0</v>
      </c>
      <c r="L26" s="374">
        <v>0</v>
      </c>
      <c r="M26" s="374">
        <v>33</v>
      </c>
      <c r="N26" s="374">
        <v>0</v>
      </c>
      <c r="O26" s="341"/>
    </row>
    <row r="27" spans="1:15" ht="41.25" customHeight="1" x14ac:dyDescent="0.2">
      <c r="A27" s="369" t="s">
        <v>34</v>
      </c>
      <c r="B27" s="369" t="s">
        <v>744</v>
      </c>
      <c r="C27" s="369" t="s">
        <v>34</v>
      </c>
      <c r="D27" s="370" t="s">
        <v>745</v>
      </c>
      <c r="E27" s="370" t="s">
        <v>746</v>
      </c>
      <c r="F27" s="371" t="s">
        <v>747</v>
      </c>
      <c r="G27" s="377">
        <v>116</v>
      </c>
      <c r="H27" s="373" t="s">
        <v>34</v>
      </c>
      <c r="I27" s="374">
        <v>0</v>
      </c>
      <c r="J27" s="373" t="s">
        <v>34</v>
      </c>
      <c r="K27" s="374">
        <v>0</v>
      </c>
      <c r="L27" s="374">
        <v>0</v>
      </c>
      <c r="M27" s="374">
        <v>0</v>
      </c>
      <c r="N27" s="374">
        <v>0</v>
      </c>
      <c r="O27" s="341"/>
    </row>
    <row r="28" spans="1:15" ht="62.25" customHeight="1" x14ac:dyDescent="0.2">
      <c r="A28" s="369" t="s">
        <v>748</v>
      </c>
      <c r="B28" s="369" t="s">
        <v>749</v>
      </c>
      <c r="C28" s="370" t="s">
        <v>750</v>
      </c>
      <c r="D28" s="370" t="s">
        <v>751</v>
      </c>
      <c r="E28" s="370" t="s">
        <v>752</v>
      </c>
      <c r="F28" s="371" t="s">
        <v>753</v>
      </c>
      <c r="G28" s="377">
        <v>7</v>
      </c>
      <c r="H28" s="373" t="s">
        <v>34</v>
      </c>
      <c r="I28" s="374">
        <v>0</v>
      </c>
      <c r="J28" s="373" t="s">
        <v>34</v>
      </c>
      <c r="K28" s="374">
        <v>0</v>
      </c>
      <c r="L28" s="374">
        <v>0</v>
      </c>
      <c r="M28" s="374">
        <v>0</v>
      </c>
      <c r="N28" s="374">
        <v>0</v>
      </c>
      <c r="O28" s="341"/>
    </row>
    <row r="29" spans="1:15" ht="62.25" customHeight="1" x14ac:dyDescent="0.2">
      <c r="A29" s="368" t="s">
        <v>754</v>
      </c>
      <c r="B29" s="368" t="s">
        <v>755</v>
      </c>
      <c r="C29" s="370" t="s">
        <v>756</v>
      </c>
      <c r="D29" s="370" t="s">
        <v>757</v>
      </c>
      <c r="E29" s="370" t="s">
        <v>758</v>
      </c>
      <c r="F29" s="378" t="s">
        <v>128</v>
      </c>
      <c r="G29" s="377">
        <v>52</v>
      </c>
      <c r="H29" s="373" t="s">
        <v>34</v>
      </c>
      <c r="I29" s="374">
        <v>0</v>
      </c>
      <c r="J29" s="373" t="s">
        <v>34</v>
      </c>
      <c r="K29" s="374">
        <v>0</v>
      </c>
      <c r="L29" s="374">
        <v>0</v>
      </c>
      <c r="M29" s="374">
        <v>22</v>
      </c>
      <c r="N29" s="374">
        <v>0</v>
      </c>
      <c r="O29" s="341"/>
    </row>
    <row r="30" spans="1:15" ht="46.5" customHeight="1" x14ac:dyDescent="0.2">
      <c r="A30" s="369" t="s">
        <v>759</v>
      </c>
      <c r="B30" s="368" t="s">
        <v>760</v>
      </c>
      <c r="C30" s="370" t="s">
        <v>761</v>
      </c>
      <c r="D30" s="370" t="s">
        <v>762</v>
      </c>
      <c r="E30" s="370" t="s">
        <v>763</v>
      </c>
      <c r="F30" s="371" t="s">
        <v>764</v>
      </c>
      <c r="G30" s="377">
        <v>43</v>
      </c>
      <c r="H30" s="373" t="s">
        <v>34</v>
      </c>
      <c r="I30" s="374">
        <v>0</v>
      </c>
      <c r="J30" s="373" t="s">
        <v>34</v>
      </c>
      <c r="K30" s="374">
        <v>0</v>
      </c>
      <c r="L30" s="374">
        <v>0</v>
      </c>
      <c r="M30" s="374">
        <v>0</v>
      </c>
      <c r="N30" s="374">
        <v>0</v>
      </c>
      <c r="O30" s="341"/>
    </row>
    <row r="31" spans="1:15" ht="54" customHeight="1" x14ac:dyDescent="0.2">
      <c r="A31" s="369" t="s">
        <v>765</v>
      </c>
      <c r="B31" s="369" t="s">
        <v>766</v>
      </c>
      <c r="C31" s="370" t="s">
        <v>767</v>
      </c>
      <c r="D31" s="370" t="s">
        <v>768</v>
      </c>
      <c r="E31" s="370" t="s">
        <v>769</v>
      </c>
      <c r="F31" s="371" t="s">
        <v>770</v>
      </c>
      <c r="G31" s="377">
        <v>499</v>
      </c>
      <c r="H31" s="373">
        <v>2017</v>
      </c>
      <c r="I31" s="374">
        <v>230</v>
      </c>
      <c r="J31" s="373" t="s">
        <v>34</v>
      </c>
      <c r="K31" s="374">
        <v>0</v>
      </c>
      <c r="L31" s="374">
        <v>1219</v>
      </c>
      <c r="M31" s="374">
        <v>0</v>
      </c>
      <c r="N31" s="374">
        <v>0</v>
      </c>
      <c r="O31" s="341"/>
    </row>
    <row r="32" spans="1:15" x14ac:dyDescent="0.2">
      <c r="A32" s="345"/>
      <c r="B32" s="345"/>
      <c r="C32" s="352"/>
      <c r="D32" s="352"/>
      <c r="E32" s="379" t="s">
        <v>42</v>
      </c>
      <c r="F32" s="352"/>
      <c r="G32" s="380">
        <f>SUM(G22:G31)</f>
        <v>2166</v>
      </c>
      <c r="H32" s="352"/>
      <c r="I32" s="381">
        <f>SUM(I22:I31)</f>
        <v>674</v>
      </c>
      <c r="J32" s="352"/>
      <c r="K32" s="381">
        <f>SUM(K22:K31)</f>
        <v>0</v>
      </c>
      <c r="L32" s="381">
        <f>SUM(L22:L31)</f>
        <v>1219</v>
      </c>
      <c r="M32" s="381">
        <f>SUM(M22:M31)</f>
        <v>1127</v>
      </c>
      <c r="N32" s="381">
        <f>SUM(N22:N31)</f>
        <v>0</v>
      </c>
      <c r="O32" s="341"/>
    </row>
    <row r="33" spans="1:18" x14ac:dyDescent="0.2">
      <c r="A33" s="340"/>
      <c r="B33" s="340"/>
      <c r="C33" s="382"/>
      <c r="D33" s="382"/>
      <c r="E33" s="379"/>
      <c r="F33" s="352"/>
      <c r="G33" s="352"/>
      <c r="H33" s="352"/>
      <c r="I33" s="352"/>
      <c r="J33" s="352"/>
      <c r="K33" s="352"/>
      <c r="L33" s="352"/>
      <c r="M33" s="352"/>
      <c r="N33" s="352"/>
      <c r="O33" s="341"/>
    </row>
    <row r="34" spans="1:18" x14ac:dyDescent="0.2">
      <c r="A34" s="340"/>
      <c r="B34" s="340"/>
      <c r="C34" s="382"/>
      <c r="D34" s="382"/>
      <c r="E34" s="379" t="s">
        <v>43</v>
      </c>
      <c r="F34" s="352"/>
      <c r="G34" s="610">
        <f>G32+I32+K32+M32</f>
        <v>3967</v>
      </c>
      <c r="H34" s="606"/>
      <c r="I34" s="352"/>
      <c r="J34" s="352"/>
      <c r="K34" s="352"/>
      <c r="L34" s="352"/>
      <c r="M34" s="352"/>
      <c r="N34" s="352"/>
      <c r="O34" s="341"/>
    </row>
    <row r="35" spans="1:18" x14ac:dyDescent="0.2">
      <c r="A35" s="340"/>
      <c r="B35" s="340"/>
      <c r="C35" s="382"/>
      <c r="D35" s="382"/>
      <c r="E35" s="379"/>
      <c r="F35" s="352"/>
      <c r="G35" s="352"/>
      <c r="H35" s="352"/>
      <c r="I35" s="352"/>
      <c r="J35" s="352"/>
      <c r="K35" s="352"/>
      <c r="L35" s="352"/>
      <c r="M35" s="352"/>
      <c r="N35" s="352"/>
      <c r="O35" s="341"/>
    </row>
    <row r="36" spans="1:18" x14ac:dyDescent="0.2">
      <c r="A36" s="340"/>
      <c r="B36" s="340"/>
      <c r="C36" s="382"/>
      <c r="D36" s="382"/>
      <c r="E36" s="379" t="s">
        <v>44</v>
      </c>
      <c r="F36" s="352"/>
      <c r="G36" s="610">
        <f>G34-M32</f>
        <v>2840</v>
      </c>
      <c r="H36" s="606"/>
      <c r="I36" s="352"/>
      <c r="J36" s="352"/>
      <c r="K36" s="352"/>
      <c r="L36" s="352"/>
      <c r="M36" s="352"/>
      <c r="N36" s="352"/>
      <c r="O36" s="341"/>
      <c r="R36" s="387"/>
    </row>
    <row r="37" spans="1:18" x14ac:dyDescent="0.2">
      <c r="A37" s="340"/>
      <c r="B37" s="340"/>
      <c r="C37" s="382"/>
      <c r="D37" s="382"/>
      <c r="E37" s="379"/>
      <c r="F37" s="352"/>
      <c r="G37" s="352"/>
      <c r="H37" s="352"/>
      <c r="I37" s="352"/>
      <c r="J37" s="352"/>
      <c r="K37" s="352"/>
      <c r="L37" s="352"/>
      <c r="M37" s="352"/>
      <c r="N37" s="352"/>
      <c r="O37" s="341"/>
    </row>
    <row r="38" spans="1:18" ht="28.5" customHeight="1" x14ac:dyDescent="0.2">
      <c r="A38" s="341"/>
      <c r="B38" s="341"/>
      <c r="C38" s="341"/>
      <c r="D38" s="341"/>
      <c r="E38" s="341"/>
      <c r="F38" s="341"/>
      <c r="G38" s="341"/>
      <c r="H38" s="341"/>
      <c r="I38" s="341"/>
      <c r="J38" s="341"/>
      <c r="K38" s="341"/>
      <c r="L38" s="341"/>
      <c r="M38" s="341"/>
      <c r="N38" s="341"/>
      <c r="O38" s="341"/>
    </row>
    <row r="39" spans="1:18" x14ac:dyDescent="0.2">
      <c r="A39" s="609" t="s">
        <v>9</v>
      </c>
      <c r="B39" s="609"/>
      <c r="C39" s="609"/>
      <c r="D39" s="351"/>
      <c r="E39" s="352"/>
      <c r="F39" s="352"/>
      <c r="G39" s="352"/>
      <c r="H39" s="352"/>
      <c r="I39" s="352"/>
      <c r="J39" s="352"/>
      <c r="K39" s="352"/>
      <c r="L39" s="352"/>
      <c r="M39" s="352"/>
      <c r="N39" s="352"/>
      <c r="O39" s="341"/>
    </row>
    <row r="40" spans="1:18" x14ac:dyDescent="0.2">
      <c r="A40" s="353" t="s">
        <v>719</v>
      </c>
      <c r="B40" s="354"/>
      <c r="C40" s="355"/>
      <c r="D40" s="355"/>
      <c r="E40" s="355"/>
      <c r="F40" s="355"/>
      <c r="G40" s="355"/>
      <c r="H40" s="355"/>
      <c r="I40" s="356"/>
      <c r="J40" s="357"/>
      <c r="K40" s="357"/>
      <c r="L40" s="357"/>
      <c r="M40" s="357"/>
      <c r="N40" s="357"/>
      <c r="O40" s="341"/>
    </row>
    <row r="41" spans="1:18" x14ac:dyDescent="0.2">
      <c r="A41" s="358" t="s">
        <v>52</v>
      </c>
      <c r="B41" s="357" t="s">
        <v>234</v>
      </c>
      <c r="C41" s="359"/>
      <c r="D41" s="359"/>
      <c r="E41" s="357"/>
      <c r="F41" s="357"/>
      <c r="G41" s="357"/>
      <c r="H41" s="357"/>
      <c r="I41" s="360"/>
      <c r="J41" s="357"/>
      <c r="K41" s="357"/>
      <c r="L41" s="357"/>
      <c r="M41" s="357"/>
      <c r="N41" s="357"/>
      <c r="O41" s="341"/>
    </row>
    <row r="42" spans="1:18" x14ac:dyDescent="0.2">
      <c r="A42" s="361" t="s">
        <v>771</v>
      </c>
      <c r="B42" s="362"/>
      <c r="C42" s="362"/>
      <c r="D42" s="362"/>
      <c r="E42" s="363"/>
      <c r="F42" s="363"/>
      <c r="G42" s="363"/>
      <c r="H42" s="363"/>
      <c r="I42" s="364"/>
      <c r="J42" s="357"/>
      <c r="K42" s="365"/>
      <c r="L42" s="357"/>
      <c r="M42" s="357"/>
      <c r="N42" s="357"/>
      <c r="O42" s="341"/>
    </row>
    <row r="43" spans="1:18" x14ac:dyDescent="0.2">
      <c r="A43" s="609" t="s">
        <v>13</v>
      </c>
      <c r="B43" s="609"/>
      <c r="C43" s="609"/>
      <c r="D43" s="351"/>
      <c r="E43" s="352"/>
      <c r="F43" s="352"/>
      <c r="G43" s="352"/>
      <c r="H43" s="352"/>
      <c r="I43" s="352"/>
      <c r="J43" s="352"/>
      <c r="K43" s="352"/>
      <c r="L43" s="352"/>
      <c r="M43" s="352"/>
      <c r="N43" s="352"/>
      <c r="O43" s="341"/>
    </row>
    <row r="44" spans="1:18" x14ac:dyDescent="0.2">
      <c r="A44" s="607" t="s">
        <v>14</v>
      </c>
      <c r="B44" s="607" t="s">
        <v>15</v>
      </c>
      <c r="C44" s="607" t="s">
        <v>16</v>
      </c>
      <c r="D44" s="607" t="s">
        <v>17</v>
      </c>
      <c r="E44" s="608" t="s">
        <v>18</v>
      </c>
      <c r="F44" s="608" t="s">
        <v>19</v>
      </c>
      <c r="G44" s="608"/>
      <c r="H44" s="608"/>
      <c r="I44" s="608"/>
      <c r="J44" s="608"/>
      <c r="K44" s="608"/>
      <c r="L44" s="607" t="s">
        <v>20</v>
      </c>
      <c r="M44" s="607"/>
      <c r="N44" s="607"/>
      <c r="O44" s="341"/>
    </row>
    <row r="45" spans="1:18" x14ac:dyDescent="0.2">
      <c r="A45" s="607"/>
      <c r="B45" s="607"/>
      <c r="C45" s="607"/>
      <c r="D45" s="607"/>
      <c r="E45" s="608"/>
      <c r="F45" s="608" t="s">
        <v>21</v>
      </c>
      <c r="G45" s="608"/>
      <c r="H45" s="608" t="s">
        <v>22</v>
      </c>
      <c r="I45" s="608"/>
      <c r="J45" s="608" t="s">
        <v>23</v>
      </c>
      <c r="K45" s="608"/>
      <c r="L45" s="607"/>
      <c r="M45" s="607"/>
      <c r="N45" s="607"/>
      <c r="O45" s="341"/>
    </row>
    <row r="46" spans="1:18" x14ac:dyDescent="0.2">
      <c r="A46" s="607"/>
      <c r="B46" s="607"/>
      <c r="C46" s="607"/>
      <c r="D46" s="607"/>
      <c r="E46" s="608"/>
      <c r="F46" s="608"/>
      <c r="G46" s="608"/>
      <c r="H46" s="608"/>
      <c r="I46" s="608"/>
      <c r="J46" s="608"/>
      <c r="K46" s="608"/>
      <c r="L46" s="608" t="s">
        <v>24</v>
      </c>
      <c r="M46" s="608" t="s">
        <v>25</v>
      </c>
      <c r="N46" s="608"/>
      <c r="O46" s="341"/>
    </row>
    <row r="47" spans="1:18" ht="22.5" x14ac:dyDescent="0.2">
      <c r="A47" s="607"/>
      <c r="B47" s="607"/>
      <c r="C47" s="607"/>
      <c r="D47" s="607"/>
      <c r="E47" s="608"/>
      <c r="F47" s="367" t="s">
        <v>26</v>
      </c>
      <c r="G47" s="366" t="s">
        <v>27</v>
      </c>
      <c r="H47" s="367" t="s">
        <v>26</v>
      </c>
      <c r="I47" s="366" t="s">
        <v>27</v>
      </c>
      <c r="J47" s="367" t="s">
        <v>26</v>
      </c>
      <c r="K47" s="366" t="s">
        <v>27</v>
      </c>
      <c r="L47" s="608"/>
      <c r="M47" s="367" t="s">
        <v>28</v>
      </c>
      <c r="N47" s="367" t="s">
        <v>23</v>
      </c>
      <c r="O47" s="341"/>
    </row>
    <row r="48" spans="1:18" ht="56.25" x14ac:dyDescent="0.2">
      <c r="A48" s="369" t="s">
        <v>34</v>
      </c>
      <c r="B48" s="369" t="s">
        <v>54</v>
      </c>
      <c r="C48" s="369" t="s">
        <v>34</v>
      </c>
      <c r="D48" s="383" t="s">
        <v>55</v>
      </c>
      <c r="E48" s="370" t="s">
        <v>772</v>
      </c>
      <c r="F48" s="371" t="s">
        <v>773</v>
      </c>
      <c r="G48" s="377">
        <v>18</v>
      </c>
      <c r="H48" s="373" t="s">
        <v>34</v>
      </c>
      <c r="I48" s="374">
        <v>0</v>
      </c>
      <c r="J48" s="373" t="s">
        <v>34</v>
      </c>
      <c r="K48" s="374">
        <v>0</v>
      </c>
      <c r="L48" s="374">
        <v>0</v>
      </c>
      <c r="M48" s="374">
        <v>0</v>
      </c>
      <c r="N48" s="374">
        <v>0</v>
      </c>
    </row>
    <row r="49" spans="1:14" x14ac:dyDescent="0.2">
      <c r="A49" s="345"/>
      <c r="B49" s="345"/>
      <c r="C49" s="352"/>
      <c r="D49" s="352"/>
      <c r="E49" s="379" t="s">
        <v>42</v>
      </c>
      <c r="F49" s="352"/>
      <c r="G49" s="381">
        <f>SUM(G48:G48)</f>
        <v>18</v>
      </c>
      <c r="H49" s="352"/>
      <c r="I49" s="381">
        <f>SUM(I48:I48)</f>
        <v>0</v>
      </c>
      <c r="J49" s="352"/>
      <c r="K49" s="381">
        <f>SUM(K48:K48)</f>
        <v>0</v>
      </c>
      <c r="L49" s="381">
        <f>SUM(L48:L48)</f>
        <v>0</v>
      </c>
      <c r="M49" s="381">
        <f>SUM(M48:M48)</f>
        <v>0</v>
      </c>
      <c r="N49" s="381">
        <f>SUM(N48:N48)</f>
        <v>0</v>
      </c>
    </row>
    <row r="50" spans="1:14" x14ac:dyDescent="0.2">
      <c r="A50" s="340"/>
      <c r="B50" s="340"/>
      <c r="C50" s="382"/>
      <c r="D50" s="382"/>
      <c r="E50" s="379"/>
      <c r="F50" s="352"/>
      <c r="G50" s="352"/>
      <c r="H50" s="352"/>
      <c r="I50" s="352"/>
      <c r="J50" s="352"/>
      <c r="K50" s="352"/>
      <c r="L50" s="352"/>
      <c r="M50" s="352"/>
      <c r="N50" s="352"/>
    </row>
    <row r="51" spans="1:14" x14ac:dyDescent="0.2">
      <c r="A51" s="340"/>
      <c r="B51" s="340"/>
      <c r="C51" s="382"/>
      <c r="D51" s="382"/>
      <c r="E51" s="379" t="s">
        <v>43</v>
      </c>
      <c r="F51" s="352"/>
      <c r="G51" s="605">
        <f>G49+I49+K49+M49</f>
        <v>18</v>
      </c>
      <c r="H51" s="606"/>
      <c r="I51" s="352"/>
      <c r="J51" s="352"/>
      <c r="K51" s="352"/>
      <c r="L51" s="352"/>
      <c r="M51" s="352"/>
      <c r="N51" s="352"/>
    </row>
    <row r="52" spans="1:14" ht="16.5" customHeight="1" x14ac:dyDescent="0.2">
      <c r="A52" s="340"/>
      <c r="B52" s="340"/>
      <c r="C52" s="382"/>
      <c r="D52" s="382"/>
      <c r="E52" s="379"/>
      <c r="F52" s="352"/>
      <c r="G52" s="352"/>
      <c r="H52" s="352"/>
      <c r="I52" s="352"/>
      <c r="J52" s="352"/>
      <c r="K52" s="352"/>
      <c r="L52" s="352"/>
      <c r="M52" s="352"/>
      <c r="N52" s="352"/>
    </row>
    <row r="53" spans="1:14" x14ac:dyDescent="0.2">
      <c r="A53" s="340"/>
      <c r="B53" s="340"/>
      <c r="C53" s="382"/>
      <c r="D53" s="382"/>
      <c r="E53" s="379" t="s">
        <v>44</v>
      </c>
      <c r="F53" s="352"/>
      <c r="G53" s="605">
        <f>G51-M49</f>
        <v>18</v>
      </c>
      <c r="H53" s="606"/>
      <c r="I53" s="352"/>
      <c r="J53" s="352"/>
      <c r="K53" s="352"/>
      <c r="L53" s="352"/>
      <c r="M53" s="352"/>
      <c r="N53" s="352"/>
    </row>
    <row r="55" spans="1:14" x14ac:dyDescent="0.2">
      <c r="A55" s="609" t="s">
        <v>9</v>
      </c>
      <c r="B55" s="609"/>
      <c r="C55" s="609"/>
      <c r="D55" s="351"/>
      <c r="E55" s="352"/>
      <c r="F55" s="352"/>
      <c r="G55" s="352"/>
      <c r="H55" s="352"/>
      <c r="I55" s="352"/>
      <c r="J55" s="352"/>
      <c r="K55" s="352"/>
      <c r="L55" s="352"/>
      <c r="M55" s="352"/>
      <c r="N55" s="352"/>
    </row>
    <row r="56" spans="1:14" x14ac:dyDescent="0.2">
      <c r="A56" s="353" t="s">
        <v>719</v>
      </c>
      <c r="B56" s="354"/>
      <c r="C56" s="355"/>
      <c r="D56" s="355"/>
      <c r="E56" s="355"/>
      <c r="F56" s="355"/>
      <c r="G56" s="355"/>
      <c r="H56" s="355"/>
      <c r="I56" s="356"/>
      <c r="J56" s="357"/>
      <c r="K56" s="357"/>
      <c r="L56" s="357"/>
      <c r="M56" s="357"/>
      <c r="N56" s="357"/>
    </row>
    <row r="57" spans="1:14" x14ac:dyDescent="0.2">
      <c r="A57" s="358" t="s">
        <v>52</v>
      </c>
      <c r="B57" s="357" t="s">
        <v>774</v>
      </c>
      <c r="C57" s="359"/>
      <c r="D57" s="359"/>
      <c r="E57" s="357"/>
      <c r="F57" s="357"/>
      <c r="G57" s="357"/>
      <c r="H57" s="357"/>
      <c r="I57" s="360"/>
      <c r="J57" s="357"/>
      <c r="K57" s="357"/>
      <c r="L57" s="357"/>
      <c r="M57" s="357"/>
      <c r="N57" s="357"/>
    </row>
    <row r="58" spans="1:14" x14ac:dyDescent="0.2">
      <c r="A58" s="361" t="s">
        <v>775</v>
      </c>
      <c r="B58" s="362"/>
      <c r="C58" s="362"/>
      <c r="D58" s="362"/>
      <c r="E58" s="363"/>
      <c r="F58" s="363"/>
      <c r="G58" s="363"/>
      <c r="H58" s="363"/>
      <c r="I58" s="364"/>
      <c r="J58" s="357"/>
      <c r="K58" s="365"/>
      <c r="L58" s="357"/>
      <c r="M58" s="357"/>
      <c r="N58" s="357"/>
    </row>
    <row r="59" spans="1:14" x14ac:dyDescent="0.2">
      <c r="A59" s="609" t="s">
        <v>13</v>
      </c>
      <c r="B59" s="609"/>
      <c r="C59" s="609"/>
      <c r="D59" s="351"/>
      <c r="E59" s="352"/>
      <c r="F59" s="352"/>
      <c r="G59" s="352"/>
      <c r="H59" s="352"/>
      <c r="I59" s="352"/>
      <c r="J59" s="352"/>
      <c r="K59" s="352"/>
      <c r="L59" s="352"/>
      <c r="M59" s="352"/>
      <c r="N59" s="352"/>
    </row>
    <row r="60" spans="1:14" x14ac:dyDescent="0.2">
      <c r="A60" s="607" t="s">
        <v>14</v>
      </c>
      <c r="B60" s="607" t="s">
        <v>15</v>
      </c>
      <c r="C60" s="607" t="s">
        <v>16</v>
      </c>
      <c r="D60" s="607" t="s">
        <v>17</v>
      </c>
      <c r="E60" s="608" t="s">
        <v>18</v>
      </c>
      <c r="F60" s="608" t="s">
        <v>19</v>
      </c>
      <c r="G60" s="608"/>
      <c r="H60" s="608"/>
      <c r="I60" s="608"/>
      <c r="J60" s="608"/>
      <c r="K60" s="608"/>
      <c r="L60" s="607" t="s">
        <v>20</v>
      </c>
      <c r="M60" s="607"/>
      <c r="N60" s="607"/>
    </row>
    <row r="61" spans="1:14" x14ac:dyDescent="0.2">
      <c r="A61" s="607"/>
      <c r="B61" s="607"/>
      <c r="C61" s="607"/>
      <c r="D61" s="607"/>
      <c r="E61" s="608"/>
      <c r="F61" s="608" t="s">
        <v>21</v>
      </c>
      <c r="G61" s="608"/>
      <c r="H61" s="608" t="s">
        <v>22</v>
      </c>
      <c r="I61" s="608"/>
      <c r="J61" s="608" t="s">
        <v>23</v>
      </c>
      <c r="K61" s="608"/>
      <c r="L61" s="607"/>
      <c r="M61" s="607"/>
      <c r="N61" s="607"/>
    </row>
    <row r="62" spans="1:14" x14ac:dyDescent="0.2">
      <c r="A62" s="607"/>
      <c r="B62" s="607"/>
      <c r="C62" s="607"/>
      <c r="D62" s="607"/>
      <c r="E62" s="608"/>
      <c r="F62" s="608"/>
      <c r="G62" s="608"/>
      <c r="H62" s="608"/>
      <c r="I62" s="608"/>
      <c r="J62" s="608"/>
      <c r="K62" s="608"/>
      <c r="L62" s="608" t="s">
        <v>24</v>
      </c>
      <c r="M62" s="608" t="s">
        <v>25</v>
      </c>
      <c r="N62" s="608"/>
    </row>
    <row r="63" spans="1:14" ht="22.5" x14ac:dyDescent="0.2">
      <c r="A63" s="607"/>
      <c r="B63" s="607"/>
      <c r="C63" s="607"/>
      <c r="D63" s="607"/>
      <c r="E63" s="608"/>
      <c r="F63" s="367" t="s">
        <v>26</v>
      </c>
      <c r="G63" s="366" t="s">
        <v>27</v>
      </c>
      <c r="H63" s="367" t="s">
        <v>26</v>
      </c>
      <c r="I63" s="366" t="s">
        <v>27</v>
      </c>
      <c r="J63" s="367" t="s">
        <v>26</v>
      </c>
      <c r="K63" s="366" t="s">
        <v>27</v>
      </c>
      <c r="L63" s="608"/>
      <c r="M63" s="367" t="s">
        <v>28</v>
      </c>
      <c r="N63" s="367" t="s">
        <v>23</v>
      </c>
    </row>
    <row r="64" spans="1:14" ht="33.75" x14ac:dyDescent="0.2">
      <c r="A64" s="369" t="s">
        <v>34</v>
      </c>
      <c r="B64" s="369" t="s">
        <v>776</v>
      </c>
      <c r="C64" s="369" t="s">
        <v>34</v>
      </c>
      <c r="D64" s="383" t="s">
        <v>777</v>
      </c>
      <c r="E64" s="370" t="s">
        <v>778</v>
      </c>
      <c r="F64" s="371" t="s">
        <v>779</v>
      </c>
      <c r="G64" s="377">
        <v>35</v>
      </c>
      <c r="H64" s="373" t="s">
        <v>34</v>
      </c>
      <c r="I64" s="374">
        <v>0</v>
      </c>
      <c r="J64" s="373" t="s">
        <v>34</v>
      </c>
      <c r="K64" s="374">
        <v>0</v>
      </c>
      <c r="L64" s="374">
        <v>0</v>
      </c>
      <c r="M64" s="374">
        <v>0</v>
      </c>
      <c r="N64" s="374">
        <v>0</v>
      </c>
    </row>
    <row r="65" spans="1:14" x14ac:dyDescent="0.2">
      <c r="A65" s="345"/>
      <c r="B65" s="345"/>
      <c r="C65" s="352"/>
      <c r="D65" s="352"/>
      <c r="E65" s="379" t="s">
        <v>42</v>
      </c>
      <c r="F65" s="352"/>
      <c r="G65" s="381">
        <f>SUM(G64:G64)</f>
        <v>35</v>
      </c>
      <c r="H65" s="352"/>
      <c r="I65" s="381">
        <f>SUM(I64:I64)</f>
        <v>0</v>
      </c>
      <c r="J65" s="352"/>
      <c r="K65" s="381">
        <f>SUM(K64:K64)</f>
        <v>0</v>
      </c>
      <c r="L65" s="381">
        <f>SUM(L64:L64)</f>
        <v>0</v>
      </c>
      <c r="M65" s="381">
        <f>SUM(M64:M64)</f>
        <v>0</v>
      </c>
      <c r="N65" s="381">
        <f>SUM(N64:N64)</f>
        <v>0</v>
      </c>
    </row>
    <row r="66" spans="1:14" x14ac:dyDescent="0.2">
      <c r="A66" s="340"/>
      <c r="B66" s="340"/>
      <c r="C66" s="382"/>
      <c r="D66" s="382"/>
      <c r="E66" s="379"/>
      <c r="F66" s="352"/>
      <c r="G66" s="352"/>
      <c r="H66" s="352"/>
      <c r="I66" s="352"/>
      <c r="J66" s="352"/>
      <c r="K66" s="352"/>
      <c r="L66" s="352"/>
      <c r="M66" s="352"/>
      <c r="N66" s="352"/>
    </row>
    <row r="67" spans="1:14" x14ac:dyDescent="0.2">
      <c r="A67" s="340"/>
      <c r="B67" s="340"/>
      <c r="C67" s="382"/>
      <c r="D67" s="382"/>
      <c r="E67" s="379" t="s">
        <v>43</v>
      </c>
      <c r="F67" s="352"/>
      <c r="G67" s="605">
        <f>G65+I65+K65+M65</f>
        <v>35</v>
      </c>
      <c r="H67" s="606"/>
      <c r="I67" s="352"/>
      <c r="J67" s="352"/>
      <c r="K67" s="352"/>
      <c r="L67" s="352"/>
      <c r="M67" s="352"/>
      <c r="N67" s="352"/>
    </row>
    <row r="68" spans="1:14" x14ac:dyDescent="0.2">
      <c r="A68" s="340"/>
      <c r="B68" s="340"/>
      <c r="C68" s="382"/>
      <c r="D68" s="382"/>
      <c r="E68" s="379"/>
      <c r="F68" s="352"/>
      <c r="G68" s="352"/>
      <c r="H68" s="352"/>
      <c r="I68" s="352"/>
      <c r="J68" s="352"/>
      <c r="K68" s="352"/>
      <c r="L68" s="352"/>
      <c r="M68" s="352"/>
      <c r="N68" s="352"/>
    </row>
    <row r="69" spans="1:14" x14ac:dyDescent="0.2">
      <c r="A69" s="340"/>
      <c r="B69" s="340"/>
      <c r="C69" s="382"/>
      <c r="D69" s="382"/>
      <c r="E69" s="379" t="s">
        <v>44</v>
      </c>
      <c r="F69" s="352"/>
      <c r="G69" s="605">
        <f>G67-M65</f>
        <v>35</v>
      </c>
      <c r="H69" s="606"/>
      <c r="I69" s="352"/>
      <c r="J69" s="352"/>
      <c r="K69" s="352"/>
      <c r="L69" s="352"/>
      <c r="M69" s="352"/>
      <c r="N69" s="352"/>
    </row>
    <row r="72" spans="1:14" x14ac:dyDescent="0.2">
      <c r="A72" s="609" t="s">
        <v>9</v>
      </c>
      <c r="B72" s="609"/>
      <c r="C72" s="609"/>
      <c r="D72" s="351"/>
      <c r="E72" s="352"/>
      <c r="F72" s="352"/>
      <c r="G72" s="352"/>
      <c r="H72" s="352"/>
      <c r="I72" s="352"/>
      <c r="J72" s="352"/>
      <c r="K72" s="352"/>
      <c r="L72" s="352"/>
      <c r="M72" s="352"/>
      <c r="N72" s="352"/>
    </row>
    <row r="73" spans="1:14" x14ac:dyDescent="0.2">
      <c r="A73" s="353" t="s">
        <v>719</v>
      </c>
      <c r="B73" s="354"/>
      <c r="C73" s="355"/>
      <c r="D73" s="355"/>
      <c r="E73" s="355"/>
      <c r="F73" s="355"/>
      <c r="G73" s="355"/>
      <c r="H73" s="355"/>
      <c r="I73" s="356"/>
      <c r="J73" s="357"/>
      <c r="K73" s="357"/>
      <c r="L73" s="357"/>
      <c r="M73" s="357"/>
      <c r="N73" s="357"/>
    </row>
    <row r="74" spans="1:14" x14ac:dyDescent="0.2">
      <c r="A74" s="358" t="s">
        <v>52</v>
      </c>
      <c r="B74" s="357" t="s">
        <v>780</v>
      </c>
      <c r="C74" s="359"/>
      <c r="D74" s="359"/>
      <c r="E74" s="357"/>
      <c r="F74" s="357"/>
      <c r="G74" s="357"/>
      <c r="H74" s="357"/>
      <c r="I74" s="360"/>
      <c r="J74" s="357"/>
      <c r="K74" s="357"/>
      <c r="L74" s="357"/>
      <c r="M74" s="357"/>
      <c r="N74" s="357"/>
    </row>
    <row r="75" spans="1:14" x14ac:dyDescent="0.2">
      <c r="A75" s="361" t="s">
        <v>781</v>
      </c>
      <c r="B75" s="362"/>
      <c r="C75" s="362"/>
      <c r="D75" s="362"/>
      <c r="E75" s="363"/>
      <c r="F75" s="363"/>
      <c r="G75" s="363"/>
      <c r="H75" s="363"/>
      <c r="I75" s="364"/>
      <c r="J75" s="357"/>
      <c r="K75" s="365"/>
      <c r="L75" s="357"/>
      <c r="M75" s="357"/>
      <c r="N75" s="357"/>
    </row>
    <row r="76" spans="1:14" x14ac:dyDescent="0.2">
      <c r="A76" s="609" t="s">
        <v>13</v>
      </c>
      <c r="B76" s="609"/>
      <c r="C76" s="609"/>
      <c r="D76" s="351"/>
      <c r="E76" s="352"/>
      <c r="F76" s="352"/>
      <c r="G76" s="352"/>
      <c r="H76" s="352"/>
      <c r="I76" s="352"/>
      <c r="J76" s="352"/>
      <c r="K76" s="352"/>
      <c r="L76" s="352"/>
      <c r="M76" s="352"/>
      <c r="N76" s="352"/>
    </row>
    <row r="77" spans="1:14" x14ac:dyDescent="0.2">
      <c r="A77" s="607" t="s">
        <v>14</v>
      </c>
      <c r="B77" s="607" t="s">
        <v>15</v>
      </c>
      <c r="C77" s="607" t="s">
        <v>16</v>
      </c>
      <c r="D77" s="607" t="s">
        <v>17</v>
      </c>
      <c r="E77" s="608" t="s">
        <v>18</v>
      </c>
      <c r="F77" s="608" t="s">
        <v>19</v>
      </c>
      <c r="G77" s="608"/>
      <c r="H77" s="608"/>
      <c r="I77" s="608"/>
      <c r="J77" s="608"/>
      <c r="K77" s="608"/>
      <c r="L77" s="607" t="s">
        <v>20</v>
      </c>
      <c r="M77" s="607"/>
      <c r="N77" s="607"/>
    </row>
    <row r="78" spans="1:14" x14ac:dyDescent="0.2">
      <c r="A78" s="607"/>
      <c r="B78" s="607"/>
      <c r="C78" s="607"/>
      <c r="D78" s="607"/>
      <c r="E78" s="608"/>
      <c r="F78" s="608" t="s">
        <v>21</v>
      </c>
      <c r="G78" s="608"/>
      <c r="H78" s="608" t="s">
        <v>22</v>
      </c>
      <c r="I78" s="608"/>
      <c r="J78" s="608" t="s">
        <v>23</v>
      </c>
      <c r="K78" s="608"/>
      <c r="L78" s="607"/>
      <c r="M78" s="607"/>
      <c r="N78" s="607"/>
    </row>
    <row r="79" spans="1:14" x14ac:dyDescent="0.2">
      <c r="A79" s="607"/>
      <c r="B79" s="607"/>
      <c r="C79" s="607"/>
      <c r="D79" s="607"/>
      <c r="E79" s="608"/>
      <c r="F79" s="608"/>
      <c r="G79" s="608"/>
      <c r="H79" s="608"/>
      <c r="I79" s="608"/>
      <c r="J79" s="608"/>
      <c r="K79" s="608"/>
      <c r="L79" s="608" t="s">
        <v>24</v>
      </c>
      <c r="M79" s="608" t="s">
        <v>25</v>
      </c>
      <c r="N79" s="608"/>
    </row>
    <row r="80" spans="1:14" ht="22.5" x14ac:dyDescent="0.2">
      <c r="A80" s="607"/>
      <c r="B80" s="607"/>
      <c r="C80" s="607"/>
      <c r="D80" s="607"/>
      <c r="E80" s="608"/>
      <c r="F80" s="367" t="s">
        <v>26</v>
      </c>
      <c r="G80" s="366" t="s">
        <v>27</v>
      </c>
      <c r="H80" s="367" t="s">
        <v>26</v>
      </c>
      <c r="I80" s="366" t="s">
        <v>27</v>
      </c>
      <c r="J80" s="367" t="s">
        <v>26</v>
      </c>
      <c r="K80" s="366" t="s">
        <v>27</v>
      </c>
      <c r="L80" s="608"/>
      <c r="M80" s="367" t="s">
        <v>28</v>
      </c>
      <c r="N80" s="367" t="s">
        <v>23</v>
      </c>
    </row>
    <row r="81" spans="1:14" ht="22.5" x14ac:dyDescent="0.2">
      <c r="A81" s="369" t="s">
        <v>782</v>
      </c>
      <c r="B81" s="369" t="s">
        <v>783</v>
      </c>
      <c r="C81" s="370" t="s">
        <v>784</v>
      </c>
      <c r="D81" s="383" t="s">
        <v>785</v>
      </c>
      <c r="E81" s="370" t="s">
        <v>786</v>
      </c>
      <c r="F81" s="371" t="s">
        <v>787</v>
      </c>
      <c r="G81" s="384">
        <v>70</v>
      </c>
      <c r="H81" s="373" t="s">
        <v>34</v>
      </c>
      <c r="I81" s="384">
        <v>0</v>
      </c>
      <c r="J81" s="373" t="s">
        <v>34</v>
      </c>
      <c r="K81" s="374">
        <v>0</v>
      </c>
      <c r="L81" s="374">
        <v>0</v>
      </c>
      <c r="M81" s="374">
        <v>0</v>
      </c>
      <c r="N81" s="374">
        <v>0</v>
      </c>
    </row>
    <row r="82" spans="1:14" ht="33.75" x14ac:dyDescent="0.2">
      <c r="A82" s="369" t="s">
        <v>34</v>
      </c>
      <c r="B82" s="369" t="s">
        <v>788</v>
      </c>
      <c r="C82" s="369" t="s">
        <v>34</v>
      </c>
      <c r="D82" s="370" t="s">
        <v>655</v>
      </c>
      <c r="E82" s="370" t="s">
        <v>789</v>
      </c>
      <c r="F82" s="371" t="s">
        <v>790</v>
      </c>
      <c r="G82" s="384">
        <v>11</v>
      </c>
      <c r="H82" s="373" t="s">
        <v>34</v>
      </c>
      <c r="I82" s="384">
        <v>0</v>
      </c>
      <c r="J82" s="373" t="s">
        <v>34</v>
      </c>
      <c r="K82" s="374">
        <v>0</v>
      </c>
      <c r="L82" s="374">
        <v>0</v>
      </c>
      <c r="M82" s="374">
        <v>0</v>
      </c>
      <c r="N82" s="374">
        <v>0</v>
      </c>
    </row>
    <row r="83" spans="1:14" x14ac:dyDescent="0.2">
      <c r="A83" s="345"/>
      <c r="B83" s="345"/>
      <c r="C83" s="352"/>
      <c r="D83" s="352"/>
      <c r="E83" s="379" t="s">
        <v>42</v>
      </c>
      <c r="F83" s="352"/>
      <c r="G83" s="381">
        <f>SUM(G81:G82)</f>
        <v>81</v>
      </c>
      <c r="H83" s="352"/>
      <c r="I83" s="381">
        <f>SUM(I81:I82)</f>
        <v>0</v>
      </c>
      <c r="J83" s="352"/>
      <c r="K83" s="381">
        <f>SUM(K81:K82)</f>
        <v>0</v>
      </c>
      <c r="L83" s="381">
        <f>SUM(L81:L82)</f>
        <v>0</v>
      </c>
      <c r="M83" s="381">
        <f>SUM(M81:M82)</f>
        <v>0</v>
      </c>
      <c r="N83" s="381">
        <f>SUM(N81:N82)</f>
        <v>0</v>
      </c>
    </row>
    <row r="84" spans="1:14" x14ac:dyDescent="0.2">
      <c r="A84" s="340"/>
      <c r="B84" s="340"/>
      <c r="C84" s="382"/>
      <c r="D84" s="382"/>
      <c r="E84" s="379"/>
      <c r="F84" s="352"/>
      <c r="G84" s="352"/>
      <c r="H84" s="352"/>
      <c r="I84" s="352"/>
      <c r="J84" s="352"/>
      <c r="K84" s="352"/>
      <c r="L84" s="352"/>
      <c r="M84" s="352"/>
      <c r="N84" s="352"/>
    </row>
    <row r="85" spans="1:14" x14ac:dyDescent="0.2">
      <c r="A85" s="340"/>
      <c r="B85" s="340"/>
      <c r="C85" s="382"/>
      <c r="D85" s="382"/>
      <c r="E85" s="379" t="s">
        <v>43</v>
      </c>
      <c r="F85" s="352"/>
      <c r="G85" s="605">
        <f>SUM(G83+I83+K83+M83)</f>
        <v>81</v>
      </c>
      <c r="H85" s="606"/>
      <c r="I85" s="352"/>
      <c r="J85" s="352"/>
      <c r="K85" s="352"/>
      <c r="L85" s="352"/>
      <c r="M85" s="352"/>
      <c r="N85" s="352"/>
    </row>
    <row r="86" spans="1:14" x14ac:dyDescent="0.2">
      <c r="A86" s="340"/>
      <c r="B86" s="340"/>
      <c r="C86" s="382"/>
      <c r="D86" s="382"/>
      <c r="E86" s="379"/>
      <c r="F86" s="352"/>
      <c r="G86" s="352"/>
      <c r="H86" s="352"/>
      <c r="I86" s="352"/>
      <c r="J86" s="352"/>
      <c r="K86" s="352"/>
      <c r="L86" s="352"/>
      <c r="M86" s="352"/>
      <c r="N86" s="352"/>
    </row>
    <row r="87" spans="1:14" x14ac:dyDescent="0.2">
      <c r="A87" s="340"/>
      <c r="B87" s="340"/>
      <c r="C87" s="382"/>
      <c r="D87" s="382"/>
      <c r="E87" s="379" t="s">
        <v>44</v>
      </c>
      <c r="F87" s="352"/>
      <c r="G87" s="605">
        <f>SUM(G85-M83)</f>
        <v>81</v>
      </c>
      <c r="H87" s="606"/>
      <c r="I87" s="352"/>
      <c r="J87" s="352"/>
      <c r="K87" s="352"/>
      <c r="L87" s="352"/>
      <c r="M87" s="352"/>
      <c r="N87" s="352"/>
    </row>
    <row r="89" spans="1:14" x14ac:dyDescent="0.2">
      <c r="A89" s="609" t="s">
        <v>9</v>
      </c>
      <c r="B89" s="609"/>
      <c r="C89" s="609"/>
      <c r="D89" s="351"/>
      <c r="E89" s="352"/>
      <c r="F89" s="352"/>
      <c r="G89" s="352"/>
      <c r="H89" s="352"/>
      <c r="I89" s="352"/>
      <c r="J89" s="352"/>
      <c r="K89" s="352"/>
      <c r="L89" s="352"/>
      <c r="M89" s="352"/>
      <c r="N89" s="352"/>
    </row>
    <row r="90" spans="1:14" x14ac:dyDescent="0.2">
      <c r="A90" s="353" t="s">
        <v>719</v>
      </c>
      <c r="B90" s="354"/>
      <c r="C90" s="355"/>
      <c r="D90" s="355"/>
      <c r="E90" s="355"/>
      <c r="F90" s="355"/>
      <c r="G90" s="355"/>
      <c r="H90" s="355"/>
      <c r="I90" s="356"/>
      <c r="J90" s="357"/>
      <c r="K90" s="357"/>
      <c r="L90" s="357"/>
      <c r="M90" s="357"/>
      <c r="N90" s="357"/>
    </row>
    <row r="91" spans="1:14" x14ac:dyDescent="0.2">
      <c r="A91" s="358" t="s">
        <v>52</v>
      </c>
      <c r="B91" s="357" t="s">
        <v>791</v>
      </c>
      <c r="C91" s="359"/>
      <c r="D91" s="359"/>
      <c r="E91" s="357"/>
      <c r="F91" s="357"/>
      <c r="G91" s="357"/>
      <c r="H91" s="357"/>
      <c r="I91" s="360"/>
      <c r="J91" s="357"/>
      <c r="K91" s="357"/>
      <c r="L91" s="357"/>
      <c r="M91" s="357"/>
      <c r="N91" s="357"/>
    </row>
    <row r="92" spans="1:14" x14ac:dyDescent="0.2">
      <c r="A92" s="385" t="s">
        <v>792</v>
      </c>
      <c r="B92" s="362"/>
      <c r="C92" s="362"/>
      <c r="D92" s="362"/>
      <c r="E92" s="363"/>
      <c r="F92" s="363"/>
      <c r="G92" s="363"/>
      <c r="H92" s="363"/>
      <c r="I92" s="364"/>
      <c r="J92" s="357"/>
      <c r="K92" s="365"/>
      <c r="L92" s="357"/>
      <c r="M92" s="357"/>
      <c r="N92" s="357"/>
    </row>
    <row r="93" spans="1:14" x14ac:dyDescent="0.2">
      <c r="A93" s="609" t="s">
        <v>13</v>
      </c>
      <c r="B93" s="609"/>
      <c r="C93" s="609"/>
      <c r="D93" s="351"/>
      <c r="E93" s="352"/>
      <c r="F93" s="352"/>
      <c r="G93" s="352"/>
      <c r="H93" s="352"/>
      <c r="I93" s="352"/>
      <c r="J93" s="352"/>
      <c r="K93" s="352"/>
      <c r="L93" s="352"/>
      <c r="M93" s="352"/>
      <c r="N93" s="352"/>
    </row>
    <row r="94" spans="1:14" x14ac:dyDescent="0.2">
      <c r="A94" s="607" t="s">
        <v>14</v>
      </c>
      <c r="B94" s="607" t="s">
        <v>15</v>
      </c>
      <c r="C94" s="607" t="s">
        <v>16</v>
      </c>
      <c r="D94" s="607" t="s">
        <v>17</v>
      </c>
      <c r="E94" s="608" t="s">
        <v>18</v>
      </c>
      <c r="F94" s="608" t="s">
        <v>19</v>
      </c>
      <c r="G94" s="608"/>
      <c r="H94" s="608"/>
      <c r="I94" s="608"/>
      <c r="J94" s="608"/>
      <c r="K94" s="608"/>
      <c r="L94" s="607" t="s">
        <v>20</v>
      </c>
      <c r="M94" s="607"/>
      <c r="N94" s="607"/>
    </row>
    <row r="95" spans="1:14" x14ac:dyDescent="0.2">
      <c r="A95" s="607"/>
      <c r="B95" s="607"/>
      <c r="C95" s="607"/>
      <c r="D95" s="607"/>
      <c r="E95" s="608"/>
      <c r="F95" s="608" t="s">
        <v>21</v>
      </c>
      <c r="G95" s="608"/>
      <c r="H95" s="608" t="s">
        <v>22</v>
      </c>
      <c r="I95" s="608"/>
      <c r="J95" s="608" t="s">
        <v>23</v>
      </c>
      <c r="K95" s="608"/>
      <c r="L95" s="607"/>
      <c r="M95" s="607"/>
      <c r="N95" s="607"/>
    </row>
    <row r="96" spans="1:14" x14ac:dyDescent="0.2">
      <c r="A96" s="607"/>
      <c r="B96" s="607"/>
      <c r="C96" s="607"/>
      <c r="D96" s="607"/>
      <c r="E96" s="608"/>
      <c r="F96" s="608"/>
      <c r="G96" s="608"/>
      <c r="H96" s="608"/>
      <c r="I96" s="608"/>
      <c r="J96" s="608"/>
      <c r="K96" s="608"/>
      <c r="L96" s="608" t="s">
        <v>24</v>
      </c>
      <c r="M96" s="608" t="s">
        <v>25</v>
      </c>
      <c r="N96" s="608"/>
    </row>
    <row r="97" spans="1:14" ht="22.5" x14ac:dyDescent="0.2">
      <c r="A97" s="607"/>
      <c r="B97" s="607"/>
      <c r="C97" s="607"/>
      <c r="D97" s="607"/>
      <c r="E97" s="608"/>
      <c r="F97" s="367" t="s">
        <v>26</v>
      </c>
      <c r="G97" s="366" t="s">
        <v>27</v>
      </c>
      <c r="H97" s="367" t="s">
        <v>26</v>
      </c>
      <c r="I97" s="366" t="s">
        <v>27</v>
      </c>
      <c r="J97" s="367" t="s">
        <v>26</v>
      </c>
      <c r="K97" s="366" t="s">
        <v>27</v>
      </c>
      <c r="L97" s="608"/>
      <c r="M97" s="367" t="s">
        <v>28</v>
      </c>
      <c r="N97" s="367" t="s">
        <v>23</v>
      </c>
    </row>
    <row r="98" spans="1:14" ht="22.5" x14ac:dyDescent="0.2">
      <c r="A98" s="369" t="s">
        <v>34</v>
      </c>
      <c r="B98" s="369" t="s">
        <v>48</v>
      </c>
      <c r="C98" s="369" t="s">
        <v>34</v>
      </c>
      <c r="D98" s="383" t="s">
        <v>123</v>
      </c>
      <c r="E98" s="370" t="s">
        <v>793</v>
      </c>
      <c r="F98" s="371" t="s">
        <v>753</v>
      </c>
      <c r="G98" s="377">
        <v>6</v>
      </c>
      <c r="H98" s="373" t="s">
        <v>34</v>
      </c>
      <c r="I98" s="374">
        <v>0</v>
      </c>
      <c r="J98" s="373" t="s">
        <v>34</v>
      </c>
      <c r="K98" s="374">
        <v>0</v>
      </c>
      <c r="L98" s="374">
        <v>0</v>
      </c>
      <c r="M98" s="374">
        <v>0</v>
      </c>
      <c r="N98" s="374">
        <v>0</v>
      </c>
    </row>
    <row r="99" spans="1:14" x14ac:dyDescent="0.2">
      <c r="A99" s="345"/>
      <c r="B99" s="345"/>
      <c r="C99" s="352"/>
      <c r="D99" s="352"/>
      <c r="E99" s="379" t="s">
        <v>42</v>
      </c>
      <c r="F99" s="352"/>
      <c r="G99" s="381">
        <f>SUM(G98:G98)</f>
        <v>6</v>
      </c>
      <c r="H99" s="352"/>
      <c r="I99" s="381">
        <f>SUM(I98:I98)</f>
        <v>0</v>
      </c>
      <c r="J99" s="352"/>
      <c r="K99" s="381">
        <f>SUM(K98:K98)</f>
        <v>0</v>
      </c>
      <c r="L99" s="381">
        <f>SUM(L98:L98)</f>
        <v>0</v>
      </c>
      <c r="M99" s="381">
        <f>SUM(M98:M98)</f>
        <v>0</v>
      </c>
      <c r="N99" s="381">
        <f>SUM(N98:N98)</f>
        <v>0</v>
      </c>
    </row>
    <row r="100" spans="1:14" x14ac:dyDescent="0.2">
      <c r="A100" s="340"/>
      <c r="B100" s="340"/>
      <c r="C100" s="382"/>
      <c r="D100" s="382"/>
      <c r="E100" s="379"/>
      <c r="F100" s="352"/>
      <c r="G100" s="352"/>
      <c r="H100" s="352"/>
      <c r="I100" s="352"/>
      <c r="J100" s="352"/>
      <c r="K100" s="352"/>
      <c r="L100" s="352"/>
      <c r="M100" s="352"/>
      <c r="N100" s="352"/>
    </row>
    <row r="101" spans="1:14" x14ac:dyDescent="0.2">
      <c r="A101" s="340"/>
      <c r="B101" s="340"/>
      <c r="C101" s="382"/>
      <c r="D101" s="382"/>
      <c r="E101" s="379" t="s">
        <v>43</v>
      </c>
      <c r="F101" s="352"/>
      <c r="G101" s="605">
        <f>SUM(G99+I99+K99+M99)</f>
        <v>6</v>
      </c>
      <c r="H101" s="606"/>
      <c r="I101" s="352"/>
      <c r="J101" s="352"/>
      <c r="K101" s="352"/>
      <c r="L101" s="352"/>
      <c r="M101" s="352"/>
      <c r="N101" s="352"/>
    </row>
    <row r="102" spans="1:14" x14ac:dyDescent="0.2">
      <c r="A102" s="340"/>
      <c r="B102" s="340"/>
      <c r="C102" s="382"/>
      <c r="D102" s="382"/>
      <c r="E102" s="379"/>
      <c r="F102" s="352"/>
      <c r="G102" s="352"/>
      <c r="H102" s="352"/>
      <c r="I102" s="352"/>
      <c r="J102" s="352"/>
      <c r="K102" s="352"/>
      <c r="L102" s="352"/>
      <c r="M102" s="352"/>
      <c r="N102" s="352"/>
    </row>
    <row r="103" spans="1:14" x14ac:dyDescent="0.2">
      <c r="A103" s="340"/>
      <c r="B103" s="340"/>
      <c r="C103" s="382"/>
      <c r="D103" s="382"/>
      <c r="E103" s="379" t="s">
        <v>44</v>
      </c>
      <c r="F103" s="352"/>
      <c r="G103" s="605">
        <f>SUM(G101-M99)</f>
        <v>6</v>
      </c>
      <c r="H103" s="606"/>
      <c r="I103" s="352"/>
      <c r="J103" s="352"/>
      <c r="K103" s="352"/>
      <c r="L103" s="352"/>
      <c r="M103" s="352"/>
      <c r="N103" s="352"/>
    </row>
    <row r="107" spans="1:14" x14ac:dyDescent="0.2">
      <c r="J107" s="336" t="s">
        <v>661</v>
      </c>
      <c r="K107" s="386">
        <f>SUM(G32+G49+G65+G83+G99)</f>
        <v>2306</v>
      </c>
    </row>
    <row r="108" spans="1:14" x14ac:dyDescent="0.2">
      <c r="J108" s="336" t="s">
        <v>662</v>
      </c>
      <c r="K108" s="336">
        <f>SUM(I32+I49+I65+I83+I99)</f>
        <v>674</v>
      </c>
    </row>
    <row r="109" spans="1:14" x14ac:dyDescent="0.2">
      <c r="J109" s="336" t="s">
        <v>794</v>
      </c>
      <c r="K109" s="336">
        <f>SUM(M32+M49+M65+M83+M99)</f>
        <v>1127</v>
      </c>
    </row>
    <row r="110" spans="1:14" x14ac:dyDescent="0.2">
      <c r="J110" s="336" t="s">
        <v>795</v>
      </c>
      <c r="K110" s="386">
        <f>SUM(K107:K109)</f>
        <v>4107</v>
      </c>
    </row>
    <row r="111" spans="1:14" x14ac:dyDescent="0.2">
      <c r="J111" s="336"/>
      <c r="K111" s="336"/>
    </row>
  </sheetData>
  <protectedRanges>
    <protectedRange password="CFC5" sqref="E22" name="Rango15_3"/>
    <protectedRange password="CFC5" sqref="E23" name="Rango15_4"/>
    <protectedRange password="CFC5" sqref="E24" name="Rango15_5"/>
    <protectedRange password="CFC5" sqref="E25" name="Rango15_6"/>
    <protectedRange password="CFC5" sqref="E26" name="Rango15_10"/>
    <protectedRange password="CFC5" sqref="E28" name="Rango15_11"/>
    <protectedRange password="CFC5" sqref="E29" name="Rango15_12"/>
    <protectedRange password="CFC5" sqref="E30" name="Rango15_13"/>
    <protectedRange password="CFC5" sqref="E31" name="Rango15_1_2"/>
    <protectedRange password="CFC5" sqref="E98 E48 E64" name="Rango15_14"/>
    <protectedRange password="CFC5" sqref="G22" name="Rango16_2_1_3"/>
    <protectedRange password="CFC5" sqref="G23" name="Rango16_3_2"/>
    <protectedRange password="CFC5" sqref="G24" name="Rango16_4_2"/>
    <protectedRange password="CFC5" sqref="G25" name="Rango16_5_2"/>
    <protectedRange password="CDFC" sqref="M98 M48 M64 M29:M31" name="Rango4_5"/>
    <protectedRange password="CDFC" sqref="I29:I31 I98 I48 L48 I64 L64 L98 L29:L31" name="Rango3_5"/>
    <protectedRange password="CFC5" sqref="G27" name="Rango16_1_3_1"/>
    <protectedRange password="CFC5" sqref="G26" name="Rango16_9_1_1"/>
    <protectedRange password="CFC5" sqref="G28" name="Rango16_10_1_1"/>
    <protectedRange password="CFC5" sqref="G29" name="Rango16_11_1_1"/>
    <protectedRange password="CFC5" sqref="G30" name="Rango16_12_1_1"/>
    <protectedRange password="CFC5" sqref="G31" name="Rango16_1_2_1_1"/>
    <protectedRange password="CFC5" sqref="G98 G48 G64" name="Rango16_13_1_1"/>
  </protectedRanges>
  <mergeCells count="90">
    <mergeCell ref="A17:C17"/>
    <mergeCell ref="A2:N2"/>
    <mergeCell ref="A3:N3"/>
    <mergeCell ref="A4:N4"/>
    <mergeCell ref="A6:C6"/>
    <mergeCell ref="A7:E7"/>
    <mergeCell ref="A8:E8"/>
    <mergeCell ref="A9:E9"/>
    <mergeCell ref="A10:E10"/>
    <mergeCell ref="A11:E11"/>
    <mergeCell ref="A12:E12"/>
    <mergeCell ref="A13:C13"/>
    <mergeCell ref="A18:A21"/>
    <mergeCell ref="B18:B21"/>
    <mergeCell ref="C18:C21"/>
    <mergeCell ref="D18:D21"/>
    <mergeCell ref="E18:E21"/>
    <mergeCell ref="L18:N19"/>
    <mergeCell ref="F19:G20"/>
    <mergeCell ref="H19:I20"/>
    <mergeCell ref="J19:K20"/>
    <mergeCell ref="L20:L21"/>
    <mergeCell ref="M20:N20"/>
    <mergeCell ref="F18:K18"/>
    <mergeCell ref="G34:H34"/>
    <mergeCell ref="G36:H36"/>
    <mergeCell ref="A39:C39"/>
    <mergeCell ref="A43:C43"/>
    <mergeCell ref="A44:A47"/>
    <mergeCell ref="B44:B47"/>
    <mergeCell ref="C44:C47"/>
    <mergeCell ref="D44:D47"/>
    <mergeCell ref="E44:E47"/>
    <mergeCell ref="F44:K44"/>
    <mergeCell ref="L44:N45"/>
    <mergeCell ref="F45:G46"/>
    <mergeCell ref="H45:I46"/>
    <mergeCell ref="J45:K46"/>
    <mergeCell ref="L46:L47"/>
    <mergeCell ref="M46:N46"/>
    <mergeCell ref="G51:H51"/>
    <mergeCell ref="G53:H53"/>
    <mergeCell ref="A55:C55"/>
    <mergeCell ref="A59:C59"/>
    <mergeCell ref="A60:A63"/>
    <mergeCell ref="B60:B63"/>
    <mergeCell ref="C60:C63"/>
    <mergeCell ref="D60:D63"/>
    <mergeCell ref="E60:E63"/>
    <mergeCell ref="F60:K60"/>
    <mergeCell ref="L60:N61"/>
    <mergeCell ref="F61:G62"/>
    <mergeCell ref="H61:I62"/>
    <mergeCell ref="J61:K62"/>
    <mergeCell ref="L62:L63"/>
    <mergeCell ref="M62:N62"/>
    <mergeCell ref="G67:H67"/>
    <mergeCell ref="G69:H69"/>
    <mergeCell ref="A72:C72"/>
    <mergeCell ref="A76:C76"/>
    <mergeCell ref="A77:A80"/>
    <mergeCell ref="B77:B80"/>
    <mergeCell ref="C77:C80"/>
    <mergeCell ref="D77:D80"/>
    <mergeCell ref="E77:E80"/>
    <mergeCell ref="F77:K77"/>
    <mergeCell ref="L77:N78"/>
    <mergeCell ref="F78:G79"/>
    <mergeCell ref="H78:I79"/>
    <mergeCell ref="J78:K79"/>
    <mergeCell ref="L79:L80"/>
    <mergeCell ref="M79:N79"/>
    <mergeCell ref="G85:H85"/>
    <mergeCell ref="G87:H87"/>
    <mergeCell ref="A89:C89"/>
    <mergeCell ref="A93:C93"/>
    <mergeCell ref="A94:A97"/>
    <mergeCell ref="B94:B97"/>
    <mergeCell ref="C94:C97"/>
    <mergeCell ref="D94:D97"/>
    <mergeCell ref="E94:E97"/>
    <mergeCell ref="F94:K94"/>
    <mergeCell ref="G101:H101"/>
    <mergeCell ref="G103:H103"/>
    <mergeCell ref="L94:N95"/>
    <mergeCell ref="F95:G96"/>
    <mergeCell ref="H95:I96"/>
    <mergeCell ref="J95:K96"/>
    <mergeCell ref="L96:L97"/>
    <mergeCell ref="M96:N96"/>
  </mergeCells>
  <pageMargins left="0.59055118110236227" right="0.59055118110236227" top="0.35433070866141736" bottom="0.47244094488188981" header="0.31496062992125984" footer="0.31496062992125984"/>
  <pageSetup paperSize="136" scale="56" fitToHeight="0" orientation="landscape" r:id="rId1"/>
  <rowBreaks count="4" manualBreakCount="4">
    <brk id="38" max="16383" man="1"/>
    <brk id="54" max="16383" man="1"/>
    <brk id="71" max="16383" man="1"/>
    <brk id="8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5ED26-2727-40D7-8752-0AC5F7DEB36D}">
  <sheetPr>
    <pageSetUpPr fitToPage="1"/>
  </sheetPr>
  <dimension ref="A2:O44"/>
  <sheetViews>
    <sheetView zoomScaleNormal="100" workbookViewId="0">
      <selection activeCell="A3" sqref="A3:N3"/>
    </sheetView>
  </sheetViews>
  <sheetFormatPr baseColWidth="10" defaultRowHeight="15" x14ac:dyDescent="0.25"/>
  <cols>
    <col min="1" max="1" width="11" customWidth="1"/>
    <col min="2" max="2" width="10.42578125" customWidth="1"/>
    <col min="3" max="3" width="17.42578125" customWidth="1"/>
    <col min="4" max="4" width="13.140625" customWidth="1"/>
    <col min="5" max="5" width="26" customWidth="1"/>
    <col min="6" max="6" width="10" customWidth="1"/>
    <col min="7" max="7" width="14.28515625" customWidth="1"/>
    <col min="9" max="9" width="14.28515625" customWidth="1"/>
    <col min="11" max="11" width="14" customWidth="1"/>
    <col min="12" max="12" width="9" customWidth="1"/>
    <col min="13" max="13" width="8.7109375" customWidth="1"/>
  </cols>
  <sheetData>
    <row r="2" spans="1:15" x14ac:dyDescent="0.25">
      <c r="A2" s="419" t="s">
        <v>0</v>
      </c>
      <c r="B2" s="420"/>
      <c r="C2" s="420"/>
      <c r="D2" s="420"/>
      <c r="E2" s="420"/>
      <c r="F2" s="420"/>
      <c r="G2" s="420"/>
      <c r="H2" s="420"/>
      <c r="I2" s="420"/>
      <c r="J2" s="420"/>
      <c r="K2" s="420"/>
      <c r="L2" s="420"/>
      <c r="M2" s="420"/>
      <c r="N2" s="420"/>
    </row>
    <row r="3" spans="1:15" ht="16.5" x14ac:dyDescent="0.25">
      <c r="A3" s="419" t="s">
        <v>796</v>
      </c>
      <c r="B3" s="419"/>
      <c r="C3" s="419"/>
      <c r="D3" s="419"/>
      <c r="E3" s="419"/>
      <c r="F3" s="419"/>
      <c r="G3" s="419"/>
      <c r="H3" s="419"/>
      <c r="I3" s="419"/>
      <c r="J3" s="419"/>
      <c r="K3" s="419"/>
      <c r="L3" s="419"/>
      <c r="M3" s="419"/>
      <c r="N3" s="419"/>
    </row>
    <row r="4" spans="1:15" ht="16.5" x14ac:dyDescent="0.25">
      <c r="A4" s="419" t="s">
        <v>1</v>
      </c>
      <c r="B4" s="419"/>
      <c r="C4" s="419"/>
      <c r="D4" s="419"/>
      <c r="E4" s="419"/>
      <c r="F4" s="419"/>
      <c r="G4" s="419"/>
      <c r="H4" s="419"/>
      <c r="I4" s="419"/>
      <c r="J4" s="419"/>
      <c r="K4" s="419"/>
      <c r="L4" s="419"/>
      <c r="M4" s="419"/>
      <c r="N4" s="419"/>
    </row>
    <row r="5" spans="1:15" x14ac:dyDescent="0.25">
      <c r="A5" s="1"/>
      <c r="B5" s="1"/>
      <c r="C5" s="1"/>
      <c r="D5" s="1"/>
      <c r="E5" s="1"/>
      <c r="F5" s="1"/>
      <c r="G5" s="1"/>
      <c r="H5" s="1"/>
      <c r="I5" s="1"/>
      <c r="J5" s="1"/>
      <c r="K5" s="1"/>
      <c r="L5" s="1"/>
      <c r="M5" s="1"/>
      <c r="N5" s="1"/>
    </row>
    <row r="6" spans="1:15" x14ac:dyDescent="0.25">
      <c r="A6" s="421" t="s">
        <v>2</v>
      </c>
      <c r="B6" s="421"/>
      <c r="C6" s="421"/>
      <c r="D6" s="5"/>
      <c r="E6" s="5"/>
      <c r="F6" s="5"/>
      <c r="G6" s="3"/>
      <c r="H6" s="3"/>
      <c r="I6" s="3"/>
      <c r="J6" s="3"/>
      <c r="K6" s="3"/>
      <c r="L6" s="3"/>
      <c r="M6" s="3"/>
      <c r="N6" s="3"/>
      <c r="O6" s="2"/>
    </row>
    <row r="7" spans="1:15" x14ac:dyDescent="0.25">
      <c r="A7" s="422" t="s">
        <v>3</v>
      </c>
      <c r="B7" s="423"/>
      <c r="C7" s="423"/>
      <c r="D7" s="423"/>
      <c r="E7" s="423"/>
      <c r="F7" s="6"/>
      <c r="G7" s="7"/>
      <c r="H7" s="7"/>
      <c r="I7" s="7"/>
      <c r="J7" s="7"/>
      <c r="K7" s="7"/>
      <c r="L7" s="7"/>
      <c r="M7" s="7"/>
      <c r="N7" s="8"/>
      <c r="O7" s="2"/>
    </row>
    <row r="8" spans="1:15" ht="15" customHeight="1" x14ac:dyDescent="0.25">
      <c r="A8" s="427" t="s">
        <v>4</v>
      </c>
      <c r="B8" s="428"/>
      <c r="C8" s="428"/>
      <c r="D8" s="428"/>
      <c r="E8" s="428"/>
      <c r="F8" s="428"/>
      <c r="G8" s="428"/>
      <c r="H8" s="9"/>
      <c r="I8" s="9"/>
      <c r="J8" s="9"/>
      <c r="K8" s="9"/>
      <c r="L8" s="9"/>
      <c r="M8" s="9"/>
      <c r="N8" s="10"/>
      <c r="O8" s="2"/>
    </row>
    <row r="9" spans="1:15" x14ac:dyDescent="0.25">
      <c r="A9" s="424" t="s">
        <v>5</v>
      </c>
      <c r="B9" s="421"/>
      <c r="C9" s="421"/>
      <c r="D9" s="421"/>
      <c r="E9" s="421"/>
      <c r="F9" s="222"/>
      <c r="G9" s="9"/>
      <c r="H9" s="9"/>
      <c r="I9" s="9"/>
      <c r="J9" s="9"/>
      <c r="K9" s="9"/>
      <c r="L9" s="9"/>
      <c r="M9" s="9"/>
      <c r="N9" s="10"/>
      <c r="O9" s="2"/>
    </row>
    <row r="10" spans="1:15" ht="15" customHeight="1" x14ac:dyDescent="0.25">
      <c r="A10" s="429" t="s">
        <v>6</v>
      </c>
      <c r="B10" s="430"/>
      <c r="C10" s="430"/>
      <c r="D10" s="430"/>
      <c r="E10" s="430"/>
      <c r="F10" s="430"/>
      <c r="G10" s="430"/>
      <c r="H10" s="9"/>
      <c r="I10" s="9"/>
      <c r="J10" s="9"/>
      <c r="K10" s="9"/>
      <c r="L10" s="9"/>
      <c r="M10" s="9"/>
      <c r="N10" s="10"/>
      <c r="O10" s="2"/>
    </row>
    <row r="11" spans="1:15" x14ac:dyDescent="0.25">
      <c r="A11" s="424" t="s">
        <v>7</v>
      </c>
      <c r="B11" s="421"/>
      <c r="C11" s="421"/>
      <c r="D11" s="421"/>
      <c r="E11" s="421"/>
      <c r="F11" s="222"/>
      <c r="G11" s="9"/>
      <c r="H11" s="9"/>
      <c r="I11" s="9"/>
      <c r="J11" s="9"/>
      <c r="K11" s="9"/>
      <c r="L11" s="9"/>
      <c r="M11" s="9"/>
      <c r="N11" s="10"/>
      <c r="O11" s="2"/>
    </row>
    <row r="12" spans="1:15" x14ac:dyDescent="0.25">
      <c r="A12" s="425" t="s">
        <v>8</v>
      </c>
      <c r="B12" s="426"/>
      <c r="C12" s="426"/>
      <c r="D12" s="426"/>
      <c r="E12" s="426"/>
      <c r="F12" s="11"/>
      <c r="G12" s="12"/>
      <c r="H12" s="12"/>
      <c r="I12" s="12"/>
      <c r="J12" s="223"/>
      <c r="K12" s="223"/>
      <c r="L12" s="223"/>
      <c r="M12" s="223"/>
      <c r="N12" s="29"/>
      <c r="O12" s="2"/>
    </row>
    <row r="13" spans="1:15" x14ac:dyDescent="0.25">
      <c r="A13" s="413" t="s">
        <v>9</v>
      </c>
      <c r="B13" s="413"/>
      <c r="C13" s="413"/>
      <c r="D13" s="13"/>
      <c r="E13" s="14"/>
      <c r="F13" s="14"/>
      <c r="G13" s="14"/>
      <c r="H13" s="14"/>
      <c r="I13" s="14"/>
      <c r="J13" s="14"/>
      <c r="K13" s="14"/>
      <c r="L13" s="14"/>
      <c r="M13" s="14"/>
      <c r="N13" s="14"/>
      <c r="O13" s="2"/>
    </row>
    <row r="14" spans="1:15" x14ac:dyDescent="0.25">
      <c r="A14" s="15" t="s">
        <v>10</v>
      </c>
      <c r="B14" s="16"/>
      <c r="C14" s="17"/>
      <c r="D14" s="17"/>
      <c r="E14" s="17"/>
      <c r="F14" s="17"/>
      <c r="G14" s="17"/>
      <c r="H14" s="17"/>
      <c r="I14" s="17"/>
      <c r="J14" s="17"/>
      <c r="K14" s="17"/>
      <c r="L14" s="17"/>
      <c r="M14" s="17"/>
      <c r="N14" s="18"/>
      <c r="O14" s="2"/>
    </row>
    <row r="15" spans="1:15" x14ac:dyDescent="0.25">
      <c r="A15" s="20" t="s">
        <v>11</v>
      </c>
      <c r="B15" s="224"/>
      <c r="C15" s="224"/>
      <c r="D15" s="224"/>
      <c r="E15" s="19"/>
      <c r="F15" s="19"/>
      <c r="G15" s="19"/>
      <c r="H15" s="19"/>
      <c r="I15" s="19"/>
      <c r="J15" s="19"/>
      <c r="K15" s="19"/>
      <c r="L15" s="19"/>
      <c r="M15" s="19"/>
      <c r="N15" s="21"/>
      <c r="O15" s="2"/>
    </row>
    <row r="16" spans="1:15" x14ac:dyDescent="0.25">
      <c r="A16" s="22" t="s">
        <v>12</v>
      </c>
      <c r="B16" s="23"/>
      <c r="C16" s="23"/>
      <c r="D16" s="23"/>
      <c r="E16" s="24"/>
      <c r="F16" s="24"/>
      <c r="G16" s="24"/>
      <c r="H16" s="24"/>
      <c r="I16" s="24"/>
      <c r="J16" s="24"/>
      <c r="K16" s="24"/>
      <c r="L16" s="24"/>
      <c r="M16" s="24"/>
      <c r="N16" s="25"/>
      <c r="O16" s="2"/>
    </row>
    <row r="17" spans="1:15" x14ac:dyDescent="0.25">
      <c r="A17" s="413" t="s">
        <v>13</v>
      </c>
      <c r="B17" s="413"/>
      <c r="C17" s="413"/>
      <c r="D17" s="13"/>
      <c r="E17" s="14"/>
      <c r="F17" s="14"/>
      <c r="G17" s="14"/>
      <c r="H17" s="14"/>
      <c r="I17" s="14"/>
      <c r="J17" s="14"/>
      <c r="K17" s="14"/>
      <c r="L17" s="14"/>
      <c r="M17" s="14"/>
      <c r="N17" s="14"/>
      <c r="O17" s="2"/>
    </row>
    <row r="18" spans="1:15" x14ac:dyDescent="0.25">
      <c r="A18" s="418" t="s">
        <v>14</v>
      </c>
      <c r="B18" s="418" t="s">
        <v>15</v>
      </c>
      <c r="C18" s="418" t="s">
        <v>16</v>
      </c>
      <c r="D18" s="418" t="s">
        <v>17</v>
      </c>
      <c r="E18" s="418" t="s">
        <v>18</v>
      </c>
      <c r="F18" s="399" t="s">
        <v>19</v>
      </c>
      <c r="G18" s="399"/>
      <c r="H18" s="399"/>
      <c r="I18" s="399"/>
      <c r="J18" s="399"/>
      <c r="K18" s="399"/>
      <c r="L18" s="418" t="s">
        <v>20</v>
      </c>
      <c r="M18" s="418"/>
      <c r="N18" s="418"/>
      <c r="O18" s="2"/>
    </row>
    <row r="19" spans="1:15" x14ac:dyDescent="0.25">
      <c r="A19" s="418"/>
      <c r="B19" s="418"/>
      <c r="C19" s="418"/>
      <c r="D19" s="418"/>
      <c r="E19" s="418"/>
      <c r="F19" s="399" t="s">
        <v>21</v>
      </c>
      <c r="G19" s="399"/>
      <c r="H19" s="399" t="s">
        <v>22</v>
      </c>
      <c r="I19" s="399"/>
      <c r="J19" s="399" t="s">
        <v>23</v>
      </c>
      <c r="K19" s="399"/>
      <c r="L19" s="418"/>
      <c r="M19" s="418"/>
      <c r="N19" s="418"/>
      <c r="O19" s="2"/>
    </row>
    <row r="20" spans="1:15" x14ac:dyDescent="0.25">
      <c r="A20" s="418"/>
      <c r="B20" s="418"/>
      <c r="C20" s="418"/>
      <c r="D20" s="418"/>
      <c r="E20" s="418"/>
      <c r="F20" s="399"/>
      <c r="G20" s="399"/>
      <c r="H20" s="399"/>
      <c r="I20" s="399"/>
      <c r="J20" s="399"/>
      <c r="K20" s="399"/>
      <c r="L20" s="399" t="s">
        <v>24</v>
      </c>
      <c r="M20" s="399" t="s">
        <v>25</v>
      </c>
      <c r="N20" s="399"/>
      <c r="O20" s="2"/>
    </row>
    <row r="21" spans="1:15" ht="38.25" x14ac:dyDescent="0.25">
      <c r="A21" s="418"/>
      <c r="B21" s="418"/>
      <c r="C21" s="418"/>
      <c r="D21" s="418"/>
      <c r="E21" s="418"/>
      <c r="F21" s="26" t="s">
        <v>26</v>
      </c>
      <c r="G21" s="27" t="s">
        <v>27</v>
      </c>
      <c r="H21" s="26" t="s">
        <v>26</v>
      </c>
      <c r="I21" s="27" t="s">
        <v>27</v>
      </c>
      <c r="J21" s="26" t="s">
        <v>26</v>
      </c>
      <c r="K21" s="27" t="s">
        <v>27</v>
      </c>
      <c r="L21" s="399"/>
      <c r="M21" s="26" t="s">
        <v>28</v>
      </c>
      <c r="N21" s="26" t="s">
        <v>23</v>
      </c>
      <c r="O21" s="2"/>
    </row>
    <row r="22" spans="1:15" ht="38.25" x14ac:dyDescent="0.25">
      <c r="A22" s="36" t="s">
        <v>29</v>
      </c>
      <c r="B22" s="116" t="s">
        <v>30</v>
      </c>
      <c r="C22" s="36" t="s">
        <v>31</v>
      </c>
      <c r="D22" s="36" t="s">
        <v>32</v>
      </c>
      <c r="E22" s="37" t="s">
        <v>33</v>
      </c>
      <c r="F22" s="4" t="s">
        <v>34</v>
      </c>
      <c r="G22" s="30">
        <v>0</v>
      </c>
      <c r="H22" s="4" t="s">
        <v>35</v>
      </c>
      <c r="I22" s="30">
        <v>8</v>
      </c>
      <c r="J22" s="4" t="s">
        <v>34</v>
      </c>
      <c r="K22" s="31">
        <v>0</v>
      </c>
      <c r="L22" s="30">
        <v>8</v>
      </c>
      <c r="M22" s="31">
        <v>0</v>
      </c>
      <c r="N22" s="31">
        <v>0</v>
      </c>
      <c r="O22" s="2"/>
    </row>
    <row r="23" spans="1:15" ht="38.25" x14ac:dyDescent="0.25">
      <c r="A23" s="36" t="s">
        <v>36</v>
      </c>
      <c r="B23" s="116" t="s">
        <v>30</v>
      </c>
      <c r="C23" s="36" t="s">
        <v>37</v>
      </c>
      <c r="D23" s="36" t="s">
        <v>32</v>
      </c>
      <c r="E23" s="37" t="s">
        <v>38</v>
      </c>
      <c r="F23" s="4" t="s">
        <v>34</v>
      </c>
      <c r="G23" s="30">
        <v>0</v>
      </c>
      <c r="H23" s="4" t="s">
        <v>39</v>
      </c>
      <c r="I23" s="30">
        <v>10</v>
      </c>
      <c r="J23" s="4" t="s">
        <v>34</v>
      </c>
      <c r="K23" s="31">
        <v>0</v>
      </c>
      <c r="L23" s="30">
        <v>10</v>
      </c>
      <c r="M23" s="31">
        <v>0</v>
      </c>
      <c r="N23" s="31">
        <v>0</v>
      </c>
      <c r="O23" s="2"/>
    </row>
    <row r="24" spans="1:15" ht="31.5" customHeight="1" x14ac:dyDescent="0.25">
      <c r="A24" s="36" t="s">
        <v>34</v>
      </c>
      <c r="B24" s="116" t="s">
        <v>30</v>
      </c>
      <c r="C24" s="36" t="s">
        <v>32</v>
      </c>
      <c r="D24" s="36" t="s">
        <v>32</v>
      </c>
      <c r="E24" s="37" t="s">
        <v>40</v>
      </c>
      <c r="F24" s="4" t="s">
        <v>34</v>
      </c>
      <c r="G24" s="30">
        <v>0</v>
      </c>
      <c r="H24" s="4" t="s">
        <v>41</v>
      </c>
      <c r="I24" s="30">
        <v>2</v>
      </c>
      <c r="J24" s="4" t="s">
        <v>34</v>
      </c>
      <c r="K24" s="31">
        <v>0</v>
      </c>
      <c r="L24" s="30">
        <v>2</v>
      </c>
      <c r="M24" s="31">
        <v>0</v>
      </c>
      <c r="N24" s="31">
        <v>0</v>
      </c>
      <c r="O24" s="2"/>
    </row>
    <row r="25" spans="1:15" x14ac:dyDescent="0.25">
      <c r="A25" s="3"/>
      <c r="B25" s="3"/>
      <c r="C25" s="32"/>
      <c r="D25" s="32"/>
      <c r="E25" s="33" t="s">
        <v>42</v>
      </c>
      <c r="F25" s="14"/>
      <c r="G25" s="4">
        <v>0</v>
      </c>
      <c r="H25" s="14"/>
      <c r="I25" s="4">
        <v>20</v>
      </c>
      <c r="J25" s="14"/>
      <c r="K25" s="4">
        <v>0</v>
      </c>
      <c r="L25" s="4">
        <v>20</v>
      </c>
      <c r="M25" s="4">
        <v>0</v>
      </c>
      <c r="N25" s="4">
        <v>0</v>
      </c>
      <c r="O25" s="2"/>
    </row>
    <row r="26" spans="1:15" x14ac:dyDescent="0.25">
      <c r="A26" s="3"/>
      <c r="B26" s="3"/>
      <c r="C26" s="32"/>
      <c r="D26" s="32"/>
      <c r="E26" s="33"/>
      <c r="F26" s="14"/>
      <c r="G26" s="14"/>
      <c r="H26" s="14"/>
      <c r="I26" s="14"/>
      <c r="J26" s="14"/>
      <c r="K26" s="14"/>
      <c r="L26" s="14"/>
      <c r="M26" s="14"/>
      <c r="N26" s="14"/>
      <c r="O26" s="2"/>
    </row>
    <row r="27" spans="1:15" x14ac:dyDescent="0.25">
      <c r="A27" s="3"/>
      <c r="B27" s="3"/>
      <c r="C27" s="32"/>
      <c r="D27" s="32"/>
      <c r="E27" s="33" t="s">
        <v>43</v>
      </c>
      <c r="F27" s="14"/>
      <c r="G27" s="397">
        <v>20</v>
      </c>
      <c r="H27" s="398"/>
      <c r="I27" s="14"/>
      <c r="J27" s="14"/>
      <c r="K27" s="14"/>
      <c r="L27" s="14"/>
      <c r="M27" s="14"/>
      <c r="N27" s="14"/>
      <c r="O27" s="2"/>
    </row>
    <row r="28" spans="1:15" x14ac:dyDescent="0.25">
      <c r="A28" s="3"/>
      <c r="B28" s="3"/>
      <c r="C28" s="32"/>
      <c r="D28" s="32"/>
      <c r="E28" s="33"/>
      <c r="F28" s="14"/>
      <c r="G28" s="14"/>
      <c r="H28" s="14"/>
      <c r="I28" s="14"/>
      <c r="J28" s="14"/>
      <c r="K28" s="14"/>
      <c r="L28" s="14"/>
      <c r="M28" s="14"/>
      <c r="N28" s="14"/>
      <c r="O28" s="2"/>
    </row>
    <row r="29" spans="1:15" ht="14.25" customHeight="1" x14ac:dyDescent="0.25">
      <c r="A29" s="3"/>
      <c r="B29" s="3"/>
      <c r="C29" s="32"/>
      <c r="D29" s="32"/>
      <c r="E29" s="33" t="s">
        <v>44</v>
      </c>
      <c r="F29" s="14"/>
      <c r="G29" s="397">
        <v>20</v>
      </c>
      <c r="H29" s="398"/>
      <c r="I29" s="14"/>
      <c r="J29" s="14"/>
      <c r="K29" s="14"/>
      <c r="L29" s="14"/>
      <c r="M29" s="14"/>
      <c r="N29" s="14"/>
      <c r="O29" s="2"/>
    </row>
    <row r="30" spans="1:15" x14ac:dyDescent="0.25">
      <c r="A30" s="413" t="s">
        <v>9</v>
      </c>
      <c r="B30" s="413"/>
      <c r="C30" s="413"/>
      <c r="D30" s="13"/>
      <c r="E30" s="14"/>
      <c r="F30" s="14"/>
      <c r="G30" s="14"/>
      <c r="H30" s="14"/>
      <c r="I30" s="14"/>
      <c r="J30" s="14"/>
      <c r="K30" s="14"/>
      <c r="L30" s="14"/>
      <c r="M30" s="14"/>
      <c r="N30" s="14"/>
      <c r="O30" s="2"/>
    </row>
    <row r="31" spans="1:15" x14ac:dyDescent="0.25">
      <c r="A31" s="15" t="s">
        <v>45</v>
      </c>
      <c r="B31" s="16"/>
      <c r="C31" s="17"/>
      <c r="D31" s="17"/>
      <c r="E31" s="17"/>
      <c r="F31" s="17"/>
      <c r="G31" s="17"/>
      <c r="H31" s="17"/>
      <c r="I31" s="17"/>
      <c r="J31" s="17"/>
      <c r="K31" s="17"/>
      <c r="L31" s="17"/>
      <c r="M31" s="17"/>
      <c r="N31" s="18"/>
      <c r="O31" s="2"/>
    </row>
    <row r="32" spans="1:15" x14ac:dyDescent="0.25">
      <c r="A32" s="20" t="s">
        <v>46</v>
      </c>
      <c r="B32" s="224"/>
      <c r="C32" s="224"/>
      <c r="D32" s="224"/>
      <c r="E32" s="19"/>
      <c r="F32" s="19"/>
      <c r="G32" s="19"/>
      <c r="H32" s="19"/>
      <c r="I32" s="19"/>
      <c r="J32" s="19"/>
      <c r="K32" s="19"/>
      <c r="L32" s="19"/>
      <c r="M32" s="19"/>
      <c r="N32" s="21"/>
      <c r="O32" s="2"/>
    </row>
    <row r="33" spans="1:15" x14ac:dyDescent="0.25">
      <c r="A33" s="22" t="s">
        <v>47</v>
      </c>
      <c r="B33" s="23"/>
      <c r="C33" s="23"/>
      <c r="D33" s="23"/>
      <c r="E33" s="24"/>
      <c r="F33" s="24"/>
      <c r="G33" s="24"/>
      <c r="H33" s="24"/>
      <c r="I33" s="24"/>
      <c r="J33" s="24"/>
      <c r="K33" s="24"/>
      <c r="L33" s="24"/>
      <c r="M33" s="24"/>
      <c r="N33" s="25"/>
      <c r="O33" s="2"/>
    </row>
    <row r="34" spans="1:15" x14ac:dyDescent="0.25">
      <c r="A34" s="413" t="s">
        <v>13</v>
      </c>
      <c r="B34" s="413"/>
      <c r="C34" s="413"/>
      <c r="D34" s="13"/>
      <c r="E34" s="14"/>
      <c r="F34" s="14"/>
      <c r="G34" s="14"/>
      <c r="H34" s="14"/>
      <c r="I34" s="14"/>
      <c r="J34" s="14"/>
      <c r="K34" s="14"/>
      <c r="L34" s="14"/>
      <c r="M34" s="14"/>
      <c r="N34" s="14"/>
      <c r="O34" s="2"/>
    </row>
    <row r="35" spans="1:15" x14ac:dyDescent="0.25">
      <c r="A35" s="414" t="s">
        <v>14</v>
      </c>
      <c r="B35" s="414" t="s">
        <v>15</v>
      </c>
      <c r="C35" s="414" t="s">
        <v>16</v>
      </c>
      <c r="D35" s="414" t="s">
        <v>17</v>
      </c>
      <c r="E35" s="417" t="s">
        <v>18</v>
      </c>
      <c r="F35" s="399" t="s">
        <v>19</v>
      </c>
      <c r="G35" s="399"/>
      <c r="H35" s="399"/>
      <c r="I35" s="399"/>
      <c r="J35" s="399"/>
      <c r="K35" s="400"/>
      <c r="L35" s="401" t="s">
        <v>20</v>
      </c>
      <c r="M35" s="402"/>
      <c r="N35" s="403"/>
      <c r="O35" s="2"/>
    </row>
    <row r="36" spans="1:15" x14ac:dyDescent="0.25">
      <c r="A36" s="415"/>
      <c r="B36" s="415"/>
      <c r="C36" s="415"/>
      <c r="D36" s="415"/>
      <c r="E36" s="417"/>
      <c r="F36" s="407" t="s">
        <v>21</v>
      </c>
      <c r="G36" s="408"/>
      <c r="H36" s="407" t="s">
        <v>22</v>
      </c>
      <c r="I36" s="408"/>
      <c r="J36" s="407" t="s">
        <v>23</v>
      </c>
      <c r="K36" s="411"/>
      <c r="L36" s="404"/>
      <c r="M36" s="405"/>
      <c r="N36" s="406"/>
      <c r="O36" s="2"/>
    </row>
    <row r="37" spans="1:15" x14ac:dyDescent="0.25">
      <c r="A37" s="415"/>
      <c r="B37" s="415"/>
      <c r="C37" s="415"/>
      <c r="D37" s="415"/>
      <c r="E37" s="417"/>
      <c r="F37" s="409"/>
      <c r="G37" s="410"/>
      <c r="H37" s="409"/>
      <c r="I37" s="410"/>
      <c r="J37" s="409"/>
      <c r="K37" s="412"/>
      <c r="L37" s="399" t="s">
        <v>24</v>
      </c>
      <c r="M37" s="399" t="s">
        <v>25</v>
      </c>
      <c r="N37" s="399"/>
      <c r="O37" s="2"/>
    </row>
    <row r="38" spans="1:15" ht="38.25" x14ac:dyDescent="0.25">
      <c r="A38" s="416"/>
      <c r="B38" s="416"/>
      <c r="C38" s="416"/>
      <c r="D38" s="416"/>
      <c r="E38" s="417"/>
      <c r="F38" s="26" t="s">
        <v>26</v>
      </c>
      <c r="G38" s="27" t="s">
        <v>27</v>
      </c>
      <c r="H38" s="26" t="s">
        <v>26</v>
      </c>
      <c r="I38" s="27" t="s">
        <v>27</v>
      </c>
      <c r="J38" s="26" t="s">
        <v>26</v>
      </c>
      <c r="K38" s="28" t="s">
        <v>27</v>
      </c>
      <c r="L38" s="399"/>
      <c r="M38" s="26" t="s">
        <v>28</v>
      </c>
      <c r="N38" s="26" t="s">
        <v>23</v>
      </c>
      <c r="O38" s="2"/>
    </row>
    <row r="39" spans="1:15" ht="25.5" x14ac:dyDescent="0.25">
      <c r="A39" s="34" t="s">
        <v>34</v>
      </c>
      <c r="B39" s="29" t="s">
        <v>48</v>
      </c>
      <c r="C39" s="29" t="s">
        <v>34</v>
      </c>
      <c r="D39" s="29" t="s">
        <v>49</v>
      </c>
      <c r="E39" s="35" t="s">
        <v>50</v>
      </c>
      <c r="F39" s="4" t="s">
        <v>51</v>
      </c>
      <c r="G39" s="30">
        <v>7</v>
      </c>
      <c r="H39" s="4" t="s">
        <v>34</v>
      </c>
      <c r="I39" s="30">
        <v>0</v>
      </c>
      <c r="J39" s="4" t="s">
        <v>34</v>
      </c>
      <c r="K39" s="31">
        <v>0</v>
      </c>
      <c r="L39" s="30">
        <v>0</v>
      </c>
      <c r="M39" s="31">
        <v>0</v>
      </c>
      <c r="N39" s="31">
        <v>0</v>
      </c>
      <c r="O39" s="2"/>
    </row>
    <row r="40" spans="1:15" x14ac:dyDescent="0.25">
      <c r="A40" s="3"/>
      <c r="B40" s="3"/>
      <c r="C40" s="32"/>
      <c r="D40" s="32"/>
      <c r="E40" s="33" t="s">
        <v>42</v>
      </c>
      <c r="F40" s="14"/>
      <c r="G40" s="4">
        <v>7</v>
      </c>
      <c r="H40" s="14"/>
      <c r="I40" s="4">
        <v>0</v>
      </c>
      <c r="J40" s="14"/>
      <c r="K40" s="4">
        <v>0</v>
      </c>
      <c r="L40" s="4">
        <v>0</v>
      </c>
      <c r="M40" s="4">
        <v>0</v>
      </c>
      <c r="N40" s="4">
        <v>0</v>
      </c>
      <c r="O40" s="2"/>
    </row>
    <row r="41" spans="1:15" x14ac:dyDescent="0.25">
      <c r="A41" s="3"/>
      <c r="B41" s="3"/>
      <c r="C41" s="32"/>
      <c r="D41" s="32"/>
      <c r="E41" s="33"/>
      <c r="F41" s="14"/>
      <c r="G41" s="14"/>
      <c r="H41" s="14"/>
      <c r="I41" s="14"/>
      <c r="J41" s="14"/>
      <c r="K41" s="14"/>
      <c r="L41" s="14"/>
      <c r="M41" s="14"/>
      <c r="N41" s="14"/>
      <c r="O41" s="2"/>
    </row>
    <row r="42" spans="1:15" x14ac:dyDescent="0.25">
      <c r="A42" s="3"/>
      <c r="B42" s="3"/>
      <c r="C42" s="32"/>
      <c r="D42" s="32"/>
      <c r="E42" s="33" t="s">
        <v>43</v>
      </c>
      <c r="F42" s="14"/>
      <c r="G42" s="397">
        <v>7</v>
      </c>
      <c r="H42" s="398"/>
      <c r="I42" s="14"/>
      <c r="J42" s="14"/>
      <c r="K42" s="14"/>
      <c r="L42" s="14"/>
      <c r="M42" s="14"/>
      <c r="N42" s="14"/>
      <c r="O42" s="2"/>
    </row>
    <row r="43" spans="1:15" x14ac:dyDescent="0.25">
      <c r="A43" s="3"/>
      <c r="B43" s="3"/>
      <c r="C43" s="32"/>
      <c r="D43" s="32"/>
      <c r="E43" s="33"/>
      <c r="F43" s="14"/>
      <c r="G43" s="14"/>
      <c r="H43" s="14"/>
      <c r="I43" s="14"/>
      <c r="J43" s="14"/>
      <c r="K43" s="14"/>
      <c r="L43" s="14"/>
      <c r="M43" s="14"/>
      <c r="N43" s="14"/>
      <c r="O43" s="2"/>
    </row>
    <row r="44" spans="1:15" x14ac:dyDescent="0.25">
      <c r="A44" s="3"/>
      <c r="B44" s="3"/>
      <c r="C44" s="32"/>
      <c r="D44" s="32"/>
      <c r="E44" s="33" t="s">
        <v>44</v>
      </c>
      <c r="F44" s="14"/>
      <c r="G44" s="397">
        <v>7</v>
      </c>
      <c r="H44" s="398"/>
      <c r="I44" s="14"/>
      <c r="J44" s="14"/>
      <c r="K44" s="14"/>
      <c r="L44" s="14"/>
      <c r="M44" s="14"/>
      <c r="N44" s="14"/>
      <c r="O44" s="2"/>
    </row>
  </sheetData>
  <mergeCells count="42">
    <mergeCell ref="A17:C17"/>
    <mergeCell ref="A2:N2"/>
    <mergeCell ref="A3:N3"/>
    <mergeCell ref="A4:N4"/>
    <mergeCell ref="A6:C6"/>
    <mergeCell ref="A7:E7"/>
    <mergeCell ref="A9:E9"/>
    <mergeCell ref="A11:E11"/>
    <mergeCell ref="A12:E12"/>
    <mergeCell ref="A13:C13"/>
    <mergeCell ref="A8:G8"/>
    <mergeCell ref="A10:G10"/>
    <mergeCell ref="A18:A21"/>
    <mergeCell ref="B18:B21"/>
    <mergeCell ref="C18:C21"/>
    <mergeCell ref="D18:D21"/>
    <mergeCell ref="E18:E21"/>
    <mergeCell ref="L18:N19"/>
    <mergeCell ref="F19:G20"/>
    <mergeCell ref="H19:I20"/>
    <mergeCell ref="J19:K20"/>
    <mergeCell ref="L20:L21"/>
    <mergeCell ref="M20:N20"/>
    <mergeCell ref="F18:K18"/>
    <mergeCell ref="G27:H27"/>
    <mergeCell ref="G29:H29"/>
    <mergeCell ref="A30:C30"/>
    <mergeCell ref="A34:C34"/>
    <mergeCell ref="A35:A38"/>
    <mergeCell ref="B35:B38"/>
    <mergeCell ref="C35:C38"/>
    <mergeCell ref="D35:D38"/>
    <mergeCell ref="E35:E38"/>
    <mergeCell ref="G42:H42"/>
    <mergeCell ref="G44:H44"/>
    <mergeCell ref="F35:K35"/>
    <mergeCell ref="L35:N36"/>
    <mergeCell ref="F36:G37"/>
    <mergeCell ref="H36:I37"/>
    <mergeCell ref="J36:K37"/>
    <mergeCell ref="L37:L38"/>
    <mergeCell ref="M37:N37"/>
  </mergeCells>
  <pageMargins left="0.70866141732283472" right="0.70866141732283472" top="0.74803149606299213" bottom="0.74803149606299213" header="0.31496062992125984" footer="0.31496062992125984"/>
  <pageSetup scale="66" fitToHeight="0" orientation="landscape" r:id="rId1"/>
  <rowBreaks count="1" manualBreakCount="1">
    <brk id="29" max="16383" man="1"/>
  </rowBreaks>
  <colBreaks count="1" manualBreakCount="1">
    <brk id="12"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D2758-D215-4750-9824-FFC395EE48B3}">
  <sheetPr>
    <pageSetUpPr fitToPage="1"/>
  </sheetPr>
  <dimension ref="A2:U91"/>
  <sheetViews>
    <sheetView tabSelected="1" topLeftCell="A58" zoomScaleNormal="100" zoomScalePageLayoutView="51" workbookViewId="0">
      <selection activeCell="O4" sqref="O4"/>
    </sheetView>
  </sheetViews>
  <sheetFormatPr baseColWidth="10" defaultRowHeight="12.75" x14ac:dyDescent="0.2"/>
  <cols>
    <col min="1" max="2" width="8.7109375" style="248" customWidth="1"/>
    <col min="3" max="3" width="27" style="248" customWidth="1"/>
    <col min="4" max="4" width="24.140625" style="248" customWidth="1"/>
    <col min="5" max="5" width="35.42578125" style="248" customWidth="1"/>
    <col min="6" max="6" width="8.42578125" style="248" bestFit="1" customWidth="1"/>
    <col min="7" max="7" width="11.140625" style="248" customWidth="1"/>
    <col min="8" max="8" width="8.5703125" style="248" customWidth="1"/>
    <col min="9" max="9" width="11.42578125" style="248"/>
    <col min="10" max="10" width="9.7109375" style="248" customWidth="1"/>
    <col min="11" max="11" width="11.42578125" style="248"/>
    <col min="12" max="12" width="7.5703125" style="248" customWidth="1"/>
    <col min="13" max="13" width="7" style="248" customWidth="1"/>
    <col min="14" max="14" width="9.5703125" style="248" customWidth="1"/>
    <col min="15" max="16384" width="11.42578125" style="248"/>
  </cols>
  <sheetData>
    <row r="2" spans="1:18" ht="16.5" customHeight="1" x14ac:dyDescent="0.2">
      <c r="A2" s="619" t="s">
        <v>0</v>
      </c>
      <c r="B2" s="620"/>
      <c r="C2" s="620"/>
      <c r="D2" s="620"/>
      <c r="E2" s="620"/>
      <c r="F2" s="620"/>
      <c r="G2" s="620"/>
      <c r="H2" s="620"/>
      <c r="I2" s="620"/>
      <c r="J2" s="620"/>
      <c r="K2" s="620"/>
      <c r="L2" s="620"/>
      <c r="M2" s="620"/>
      <c r="N2" s="620"/>
    </row>
    <row r="3" spans="1:18" ht="16.5" customHeight="1" x14ac:dyDescent="0.2">
      <c r="A3" s="619" t="s">
        <v>796</v>
      </c>
      <c r="B3" s="620"/>
      <c r="C3" s="620"/>
      <c r="D3" s="620"/>
      <c r="E3" s="620"/>
      <c r="F3" s="620"/>
      <c r="G3" s="620"/>
      <c r="H3" s="620"/>
      <c r="I3" s="620"/>
      <c r="J3" s="620"/>
      <c r="K3" s="620"/>
      <c r="L3" s="620"/>
      <c r="M3" s="620"/>
      <c r="N3" s="620"/>
    </row>
    <row r="4" spans="1:18" ht="16.5" customHeight="1" x14ac:dyDescent="0.2">
      <c r="A4" s="619" t="s">
        <v>1</v>
      </c>
      <c r="B4" s="620"/>
      <c r="C4" s="620"/>
      <c r="D4" s="620"/>
      <c r="E4" s="620"/>
      <c r="F4" s="620"/>
      <c r="G4" s="620"/>
      <c r="H4" s="620"/>
      <c r="I4" s="620"/>
      <c r="J4" s="620"/>
      <c r="K4" s="620"/>
      <c r="L4" s="620"/>
      <c r="M4" s="620"/>
      <c r="N4" s="620"/>
    </row>
    <row r="5" spans="1:18" ht="16.5" customHeight="1" x14ac:dyDescent="0.2">
      <c r="A5" s="246"/>
      <c r="B5" s="247"/>
      <c r="C5" s="247"/>
      <c r="D5" s="247"/>
      <c r="E5" s="247"/>
      <c r="F5" s="247"/>
      <c r="G5" s="247"/>
      <c r="H5" s="247"/>
      <c r="I5" s="247"/>
      <c r="J5" s="247"/>
      <c r="K5" s="247"/>
      <c r="L5" s="247"/>
      <c r="M5" s="247"/>
      <c r="N5" s="247"/>
    </row>
    <row r="6" spans="1:18" x14ac:dyDescent="0.2">
      <c r="A6" s="621" t="s">
        <v>2</v>
      </c>
      <c r="B6" s="621"/>
      <c r="C6" s="621"/>
      <c r="D6" s="249"/>
      <c r="E6" s="249"/>
      <c r="F6" s="249"/>
      <c r="G6" s="250"/>
      <c r="H6" s="250"/>
      <c r="I6" s="250"/>
      <c r="J6" s="250"/>
      <c r="K6" s="250"/>
      <c r="L6" s="250"/>
      <c r="M6" s="250"/>
      <c r="N6" s="250"/>
      <c r="O6" s="251"/>
      <c r="P6" s="251"/>
      <c r="Q6" s="251"/>
      <c r="R6" s="251"/>
    </row>
    <row r="7" spans="1:18" x14ac:dyDescent="0.2">
      <c r="A7" s="622" t="s">
        <v>647</v>
      </c>
      <c r="B7" s="623"/>
      <c r="C7" s="623"/>
      <c r="D7" s="623"/>
      <c r="E7" s="623"/>
      <c r="F7" s="252"/>
      <c r="G7" s="253"/>
      <c r="H7" s="253"/>
      <c r="I7" s="253"/>
      <c r="J7" s="253"/>
      <c r="K7" s="253"/>
      <c r="L7" s="253"/>
      <c r="M7" s="253"/>
      <c r="N7" s="254"/>
      <c r="O7" s="251"/>
      <c r="P7" s="251"/>
      <c r="Q7" s="251"/>
      <c r="R7" s="251"/>
    </row>
    <row r="8" spans="1:18" x14ac:dyDescent="0.2">
      <c r="A8" s="624" t="s">
        <v>676</v>
      </c>
      <c r="B8" s="621"/>
      <c r="C8" s="621"/>
      <c r="D8" s="621"/>
      <c r="E8" s="621"/>
      <c r="F8" s="286"/>
      <c r="G8" s="233"/>
      <c r="H8" s="233"/>
      <c r="I8" s="233"/>
      <c r="J8" s="233"/>
      <c r="K8" s="233"/>
      <c r="L8" s="233"/>
      <c r="M8" s="233"/>
      <c r="N8" s="255"/>
      <c r="O8" s="251"/>
      <c r="P8" s="251"/>
      <c r="Q8" s="251"/>
      <c r="R8" s="251"/>
    </row>
    <row r="9" spans="1:18" x14ac:dyDescent="0.2">
      <c r="A9" s="624" t="s">
        <v>648</v>
      </c>
      <c r="B9" s="621"/>
      <c r="C9" s="621"/>
      <c r="D9" s="621"/>
      <c r="E9" s="621"/>
      <c r="F9" s="286"/>
      <c r="G9" s="233"/>
      <c r="H9" s="233"/>
      <c r="I9" s="233"/>
      <c r="J9" s="233"/>
      <c r="K9" s="233"/>
      <c r="L9" s="233"/>
      <c r="M9" s="233"/>
      <c r="N9" s="255"/>
      <c r="O9" s="251"/>
      <c r="P9" s="251"/>
      <c r="Q9" s="251"/>
      <c r="R9" s="251"/>
    </row>
    <row r="10" spans="1:18" ht="12.75" customHeight="1" x14ac:dyDescent="0.2">
      <c r="A10" s="624" t="s">
        <v>649</v>
      </c>
      <c r="B10" s="621"/>
      <c r="C10" s="621"/>
      <c r="D10" s="621"/>
      <c r="E10" s="621"/>
      <c r="F10" s="286"/>
      <c r="G10" s="233"/>
      <c r="H10" s="233"/>
      <c r="I10" s="233"/>
      <c r="J10" s="233"/>
      <c r="K10" s="233"/>
      <c r="L10" s="233"/>
      <c r="M10" s="233"/>
      <c r="N10" s="255"/>
      <c r="O10" s="251"/>
      <c r="P10" s="251"/>
      <c r="Q10" s="251"/>
      <c r="R10" s="251"/>
    </row>
    <row r="11" spans="1:18" ht="12.75" customHeight="1" x14ac:dyDescent="0.2">
      <c r="A11" s="624" t="s">
        <v>650</v>
      </c>
      <c r="B11" s="621"/>
      <c r="C11" s="621"/>
      <c r="D11" s="621"/>
      <c r="E11" s="621"/>
      <c r="F11" s="286"/>
      <c r="G11" s="233"/>
      <c r="H11" s="233"/>
      <c r="I11" s="233"/>
      <c r="J11" s="233"/>
      <c r="K11" s="233"/>
      <c r="L11" s="233"/>
      <c r="M11" s="233"/>
      <c r="N11" s="255"/>
      <c r="O11" s="251"/>
      <c r="P11" s="251"/>
      <c r="Q11" s="251"/>
      <c r="R11" s="251"/>
    </row>
    <row r="12" spans="1:18" ht="12.75" customHeight="1" x14ac:dyDescent="0.2">
      <c r="A12" s="625" t="s">
        <v>651</v>
      </c>
      <c r="B12" s="626"/>
      <c r="C12" s="626"/>
      <c r="D12" s="626"/>
      <c r="E12" s="626"/>
      <c r="F12" s="256"/>
      <c r="G12" s="234"/>
      <c r="H12" s="234"/>
      <c r="I12" s="234"/>
      <c r="J12" s="287"/>
      <c r="K12" s="287"/>
      <c r="L12" s="287"/>
      <c r="M12" s="287"/>
      <c r="N12" s="281"/>
      <c r="O12" s="251"/>
      <c r="P12" s="251"/>
      <c r="Q12" s="251"/>
      <c r="R12" s="251"/>
    </row>
    <row r="13" spans="1:18" x14ac:dyDescent="0.2">
      <c r="A13" s="618" t="s">
        <v>9</v>
      </c>
      <c r="B13" s="618"/>
      <c r="C13" s="618"/>
      <c r="D13" s="257"/>
      <c r="E13" s="258"/>
      <c r="F13" s="258"/>
      <c r="G13" s="258"/>
      <c r="H13" s="258"/>
      <c r="I13" s="258"/>
      <c r="J13" s="258"/>
      <c r="K13" s="258"/>
      <c r="L13" s="258"/>
      <c r="M13" s="258"/>
      <c r="N13" s="258"/>
      <c r="O13" s="251"/>
      <c r="P13" s="251"/>
      <c r="Q13" s="251"/>
      <c r="R13" s="251"/>
    </row>
    <row r="14" spans="1:18" x14ac:dyDescent="0.2">
      <c r="A14" s="259" t="s">
        <v>652</v>
      </c>
      <c r="B14" s="260"/>
      <c r="C14" s="261"/>
      <c r="D14" s="261"/>
      <c r="E14" s="261"/>
      <c r="F14" s="261"/>
      <c r="G14" s="261"/>
      <c r="H14" s="261"/>
      <c r="I14" s="261"/>
      <c r="J14" s="261"/>
      <c r="K14" s="261"/>
      <c r="L14" s="261"/>
      <c r="M14" s="261"/>
      <c r="N14" s="262"/>
      <c r="O14" s="251"/>
      <c r="P14" s="251"/>
      <c r="Q14" s="251"/>
      <c r="R14" s="251"/>
    </row>
    <row r="15" spans="1:18" x14ac:dyDescent="0.2">
      <c r="A15" s="263" t="s">
        <v>52</v>
      </c>
      <c r="B15" s="289" t="s">
        <v>653</v>
      </c>
      <c r="C15" s="288"/>
      <c r="D15" s="288"/>
      <c r="E15" s="289"/>
      <c r="F15" s="289"/>
      <c r="G15" s="289"/>
      <c r="H15" s="289"/>
      <c r="I15" s="289"/>
      <c r="J15" s="289"/>
      <c r="K15" s="289"/>
      <c r="L15" s="289"/>
      <c r="M15" s="289"/>
      <c r="N15" s="264"/>
      <c r="O15" s="251"/>
      <c r="P15" s="251"/>
      <c r="Q15" s="251"/>
      <c r="R15" s="251"/>
    </row>
    <row r="16" spans="1:18" x14ac:dyDescent="0.2">
      <c r="A16" s="265" t="s">
        <v>677</v>
      </c>
      <c r="B16" s="266"/>
      <c r="C16" s="266"/>
      <c r="D16" s="266"/>
      <c r="E16" s="267"/>
      <c r="F16" s="267"/>
      <c r="G16" s="267"/>
      <c r="H16" s="267"/>
      <c r="I16" s="267"/>
      <c r="J16" s="267"/>
      <c r="K16" s="267"/>
      <c r="L16" s="267"/>
      <c r="M16" s="267"/>
      <c r="N16" s="268"/>
      <c r="O16" s="251"/>
      <c r="P16" s="251"/>
      <c r="Q16" s="251"/>
      <c r="R16" s="251"/>
    </row>
    <row r="17" spans="1:19" x14ac:dyDescent="0.2">
      <c r="A17" s="618" t="s">
        <v>13</v>
      </c>
      <c r="B17" s="618"/>
      <c r="C17" s="618"/>
      <c r="D17" s="257"/>
      <c r="E17" s="258"/>
      <c r="F17" s="258"/>
      <c r="G17" s="258"/>
      <c r="H17" s="258"/>
      <c r="I17" s="258"/>
      <c r="J17" s="258"/>
      <c r="K17" s="258"/>
      <c r="L17" s="258"/>
      <c r="M17" s="258"/>
      <c r="N17" s="258"/>
      <c r="O17" s="251"/>
      <c r="P17" s="251"/>
      <c r="Q17" s="251"/>
      <c r="R17" s="251"/>
    </row>
    <row r="18" spans="1:19" x14ac:dyDescent="0.2">
      <c r="A18" s="627" t="s">
        <v>14</v>
      </c>
      <c r="B18" s="627" t="s">
        <v>15</v>
      </c>
      <c r="C18" s="627" t="s">
        <v>16</v>
      </c>
      <c r="D18" s="627" t="s">
        <v>17</v>
      </c>
      <c r="E18" s="630" t="s">
        <v>18</v>
      </c>
      <c r="F18" s="643" t="s">
        <v>19</v>
      </c>
      <c r="G18" s="643"/>
      <c r="H18" s="643"/>
      <c r="I18" s="643"/>
      <c r="J18" s="643"/>
      <c r="K18" s="644"/>
      <c r="L18" s="631" t="s">
        <v>20</v>
      </c>
      <c r="M18" s="632"/>
      <c r="N18" s="633"/>
      <c r="O18" s="251"/>
      <c r="P18" s="251"/>
      <c r="Q18" s="251"/>
      <c r="R18" s="251"/>
    </row>
    <row r="19" spans="1:19" x14ac:dyDescent="0.2">
      <c r="A19" s="628"/>
      <c r="B19" s="628"/>
      <c r="C19" s="628"/>
      <c r="D19" s="628"/>
      <c r="E19" s="630"/>
      <c r="F19" s="637" t="s">
        <v>21</v>
      </c>
      <c r="G19" s="638"/>
      <c r="H19" s="637" t="s">
        <v>22</v>
      </c>
      <c r="I19" s="638"/>
      <c r="J19" s="637" t="s">
        <v>23</v>
      </c>
      <c r="K19" s="641"/>
      <c r="L19" s="634"/>
      <c r="M19" s="635"/>
      <c r="N19" s="636"/>
      <c r="O19" s="251"/>
      <c r="P19" s="251"/>
      <c r="Q19" s="251"/>
      <c r="R19" s="251"/>
    </row>
    <row r="20" spans="1:19" x14ac:dyDescent="0.2">
      <c r="A20" s="628"/>
      <c r="B20" s="628"/>
      <c r="C20" s="628"/>
      <c r="D20" s="628"/>
      <c r="E20" s="630"/>
      <c r="F20" s="639"/>
      <c r="G20" s="640"/>
      <c r="H20" s="639"/>
      <c r="I20" s="640"/>
      <c r="J20" s="639"/>
      <c r="K20" s="642"/>
      <c r="L20" s="643" t="s">
        <v>24</v>
      </c>
      <c r="M20" s="643" t="s">
        <v>25</v>
      </c>
      <c r="N20" s="643"/>
      <c r="O20" s="251"/>
      <c r="P20" s="251"/>
      <c r="Q20" s="251"/>
      <c r="R20" s="251"/>
    </row>
    <row r="21" spans="1:19" ht="33.75" x14ac:dyDescent="0.2">
      <c r="A21" s="629"/>
      <c r="B21" s="629"/>
      <c r="C21" s="629"/>
      <c r="D21" s="629"/>
      <c r="E21" s="630"/>
      <c r="F21" s="269" t="s">
        <v>26</v>
      </c>
      <c r="G21" s="270" t="s">
        <v>27</v>
      </c>
      <c r="H21" s="269" t="s">
        <v>26</v>
      </c>
      <c r="I21" s="270" t="s">
        <v>27</v>
      </c>
      <c r="J21" s="269" t="s">
        <v>26</v>
      </c>
      <c r="K21" s="271" t="s">
        <v>27</v>
      </c>
      <c r="L21" s="643"/>
      <c r="M21" s="269" t="s">
        <v>28</v>
      </c>
      <c r="N21" s="269" t="s">
        <v>23</v>
      </c>
      <c r="O21" s="251"/>
      <c r="P21" s="251"/>
      <c r="Q21" s="251"/>
      <c r="R21" s="251"/>
    </row>
    <row r="22" spans="1:19" ht="33.75" x14ac:dyDescent="0.2">
      <c r="A22" s="203" t="s">
        <v>34</v>
      </c>
      <c r="B22" s="203" t="s">
        <v>654</v>
      </c>
      <c r="C22" s="272" t="s">
        <v>34</v>
      </c>
      <c r="D22" s="273" t="s">
        <v>655</v>
      </c>
      <c r="E22" s="274" t="s">
        <v>656</v>
      </c>
      <c r="F22" s="203" t="s">
        <v>122</v>
      </c>
      <c r="G22" s="204">
        <v>105</v>
      </c>
      <c r="H22" s="272" t="s">
        <v>34</v>
      </c>
      <c r="I22" s="204">
        <v>0</v>
      </c>
      <c r="J22" s="203" t="s">
        <v>34</v>
      </c>
      <c r="K22" s="205">
        <v>0</v>
      </c>
      <c r="L22" s="204">
        <v>0</v>
      </c>
      <c r="M22" s="205">
        <v>0</v>
      </c>
      <c r="N22" s="205">
        <v>0</v>
      </c>
      <c r="O22" s="251"/>
      <c r="P22" s="251"/>
      <c r="Q22" s="251"/>
      <c r="R22" s="251"/>
    </row>
    <row r="23" spans="1:19" ht="22.5" x14ac:dyDescent="0.2">
      <c r="A23" s="203" t="s">
        <v>34</v>
      </c>
      <c r="B23" s="203" t="s">
        <v>657</v>
      </c>
      <c r="C23" s="272" t="s">
        <v>34</v>
      </c>
      <c r="D23" s="273" t="s">
        <v>658</v>
      </c>
      <c r="E23" s="274" t="s">
        <v>659</v>
      </c>
      <c r="F23" s="203" t="s">
        <v>51</v>
      </c>
      <c r="G23" s="204">
        <v>65</v>
      </c>
      <c r="H23" s="272" t="s">
        <v>660</v>
      </c>
      <c r="I23" s="204">
        <v>12</v>
      </c>
      <c r="J23" s="203" t="s">
        <v>34</v>
      </c>
      <c r="K23" s="205">
        <v>0</v>
      </c>
      <c r="L23" s="204">
        <v>0</v>
      </c>
      <c r="M23" s="205">
        <v>0</v>
      </c>
      <c r="N23" s="205">
        <v>0</v>
      </c>
      <c r="O23" s="251"/>
      <c r="P23" s="251"/>
      <c r="Q23" s="251"/>
      <c r="R23" s="251"/>
    </row>
    <row r="24" spans="1:19" x14ac:dyDescent="0.2">
      <c r="A24" s="250"/>
      <c r="B24" s="250"/>
      <c r="C24" s="275"/>
      <c r="D24" s="275"/>
      <c r="E24" s="276" t="s">
        <v>42</v>
      </c>
      <c r="F24" s="258"/>
      <c r="G24" s="277">
        <f>SUM(G22:G23)</f>
        <v>170</v>
      </c>
      <c r="H24" s="258"/>
      <c r="I24" s="277">
        <f>SUM(I22:I23)</f>
        <v>12</v>
      </c>
      <c r="J24" s="258"/>
      <c r="K24" s="203">
        <f>SUM(K22:K23)</f>
        <v>0</v>
      </c>
      <c r="L24" s="277">
        <f>SUM(L22:L23)</f>
        <v>0</v>
      </c>
      <c r="M24" s="203">
        <f>SUM(M22:M23)</f>
        <v>0</v>
      </c>
      <c r="N24" s="203">
        <f>SUM(N22:N23)</f>
        <v>0</v>
      </c>
      <c r="O24" s="251"/>
      <c r="P24" s="251"/>
      <c r="Q24" s="278" t="s">
        <v>661</v>
      </c>
      <c r="R24" s="278">
        <f>SUM(G24+G40+G58+G74)</f>
        <v>184</v>
      </c>
      <c r="S24" s="279"/>
    </row>
    <row r="25" spans="1:19" x14ac:dyDescent="0.2">
      <c r="A25" s="250"/>
      <c r="B25" s="250"/>
      <c r="C25" s="275"/>
      <c r="D25" s="275"/>
      <c r="E25" s="276"/>
      <c r="F25" s="258"/>
      <c r="G25" s="258"/>
      <c r="H25" s="258"/>
      <c r="I25" s="258"/>
      <c r="J25" s="258"/>
      <c r="K25" s="258"/>
      <c r="L25" s="258"/>
      <c r="M25" s="258"/>
      <c r="N25" s="258"/>
      <c r="O25" s="251"/>
      <c r="P25" s="251"/>
      <c r="Q25" s="278" t="s">
        <v>662</v>
      </c>
      <c r="R25" s="278">
        <f>SUM(I24+I40+I58+I74)</f>
        <v>12</v>
      </c>
      <c r="S25" s="279"/>
    </row>
    <row r="26" spans="1:19" x14ac:dyDescent="0.2">
      <c r="A26" s="250"/>
      <c r="B26" s="250"/>
      <c r="C26" s="275"/>
      <c r="D26" s="275"/>
      <c r="E26" s="276" t="s">
        <v>43</v>
      </c>
      <c r="F26" s="258"/>
      <c r="G26" s="645">
        <f>G24+I24+K24+M24</f>
        <v>182</v>
      </c>
      <c r="H26" s="646"/>
      <c r="I26" s="258"/>
      <c r="J26" s="258"/>
      <c r="K26" s="258"/>
      <c r="L26" s="258"/>
      <c r="M26" s="258"/>
      <c r="N26" s="258"/>
      <c r="O26" s="251"/>
      <c r="P26" s="251"/>
      <c r="Q26" s="278" t="s">
        <v>663</v>
      </c>
      <c r="R26" s="278">
        <f>SUM(M24+M40+M58+M74)</f>
        <v>0</v>
      </c>
      <c r="S26" s="279"/>
    </row>
    <row r="27" spans="1:19" x14ac:dyDescent="0.2">
      <c r="A27" s="250"/>
      <c r="B27" s="250"/>
      <c r="C27" s="275"/>
      <c r="D27" s="275"/>
      <c r="E27" s="276"/>
      <c r="F27" s="258"/>
      <c r="G27" s="258"/>
      <c r="H27" s="258"/>
      <c r="I27" s="258"/>
      <c r="J27" s="258"/>
      <c r="K27" s="258"/>
      <c r="L27" s="258"/>
      <c r="M27" s="258"/>
      <c r="N27" s="258"/>
      <c r="O27" s="251"/>
      <c r="P27" s="251"/>
      <c r="Q27" s="278" t="s">
        <v>664</v>
      </c>
      <c r="R27" s="278">
        <f>SUM(R24:R26)</f>
        <v>196</v>
      </c>
      <c r="S27" s="279"/>
    </row>
    <row r="28" spans="1:19" x14ac:dyDescent="0.2">
      <c r="A28" s="250"/>
      <c r="B28" s="250"/>
      <c r="C28" s="275"/>
      <c r="D28" s="275"/>
      <c r="E28" s="276" t="s">
        <v>44</v>
      </c>
      <c r="F28" s="258"/>
      <c r="G28" s="645">
        <f>G26-M24</f>
        <v>182</v>
      </c>
      <c r="H28" s="646"/>
      <c r="I28" s="258"/>
      <c r="J28" s="258"/>
      <c r="K28" s="258"/>
      <c r="L28" s="258"/>
      <c r="M28" s="258"/>
      <c r="N28" s="258"/>
      <c r="O28" s="251"/>
      <c r="P28" s="251"/>
      <c r="Q28" s="278"/>
      <c r="R28" s="278"/>
      <c r="S28" s="279"/>
    </row>
    <row r="29" spans="1:19" ht="6.75" customHeight="1" x14ac:dyDescent="0.2">
      <c r="A29" s="250"/>
      <c r="B29" s="250"/>
      <c r="C29" s="275"/>
      <c r="D29" s="275"/>
      <c r="E29" s="276"/>
      <c r="F29" s="258"/>
      <c r="G29" s="258"/>
      <c r="H29" s="258"/>
      <c r="I29" s="258"/>
      <c r="J29" s="258"/>
      <c r="K29" s="258"/>
      <c r="L29" s="258"/>
      <c r="M29" s="258"/>
      <c r="N29" s="258"/>
      <c r="O29" s="251"/>
      <c r="P29" s="251"/>
      <c r="Q29" s="278"/>
      <c r="R29" s="278"/>
      <c r="S29" s="279"/>
    </row>
    <row r="30" spans="1:19" x14ac:dyDescent="0.2">
      <c r="A30" s="618" t="s">
        <v>9</v>
      </c>
      <c r="B30" s="618"/>
      <c r="C30" s="618"/>
      <c r="D30" s="257"/>
      <c r="E30" s="258"/>
      <c r="F30" s="258"/>
      <c r="G30" s="258"/>
      <c r="H30" s="258"/>
      <c r="I30" s="258"/>
      <c r="J30" s="258"/>
      <c r="K30" s="258"/>
      <c r="L30" s="258"/>
      <c r="M30" s="258"/>
      <c r="N30" s="258"/>
      <c r="O30" s="251"/>
      <c r="P30" s="251"/>
      <c r="Q30" s="251"/>
      <c r="R30" s="251"/>
    </row>
    <row r="31" spans="1:19" x14ac:dyDescent="0.2">
      <c r="A31" s="259" t="s">
        <v>652</v>
      </c>
      <c r="B31" s="260"/>
      <c r="C31" s="261"/>
      <c r="D31" s="261"/>
      <c r="E31" s="261"/>
      <c r="F31" s="261"/>
      <c r="G31" s="261"/>
      <c r="H31" s="261"/>
      <c r="I31" s="261"/>
      <c r="J31" s="261"/>
      <c r="K31" s="261"/>
      <c r="L31" s="261"/>
      <c r="M31" s="261"/>
      <c r="N31" s="262"/>
      <c r="O31" s="251"/>
      <c r="P31" s="251"/>
      <c r="Q31" s="251"/>
      <c r="R31" s="251"/>
    </row>
    <row r="32" spans="1:19" x14ac:dyDescent="0.2">
      <c r="A32" s="263" t="s">
        <v>52</v>
      </c>
      <c r="B32" s="289" t="s">
        <v>665</v>
      </c>
      <c r="C32" s="288"/>
      <c r="D32" s="288"/>
      <c r="E32" s="289"/>
      <c r="F32" s="289"/>
      <c r="G32" s="289"/>
      <c r="H32" s="289"/>
      <c r="I32" s="289"/>
      <c r="J32" s="289"/>
      <c r="K32" s="289"/>
      <c r="L32" s="289"/>
      <c r="M32" s="289"/>
      <c r="N32" s="264"/>
      <c r="O32" s="251"/>
      <c r="P32" s="251"/>
      <c r="Q32" s="251"/>
      <c r="R32" s="251"/>
    </row>
    <row r="33" spans="1:18" x14ac:dyDescent="0.2">
      <c r="A33" s="265" t="s">
        <v>666</v>
      </c>
      <c r="B33" s="266"/>
      <c r="C33" s="266"/>
      <c r="D33" s="266"/>
      <c r="E33" s="267"/>
      <c r="F33" s="267"/>
      <c r="G33" s="267"/>
      <c r="H33" s="267"/>
      <c r="I33" s="267"/>
      <c r="J33" s="267"/>
      <c r="K33" s="267"/>
      <c r="L33" s="267"/>
      <c r="M33" s="267"/>
      <c r="N33" s="268"/>
      <c r="O33" s="251"/>
      <c r="P33" s="251"/>
      <c r="Q33" s="251"/>
      <c r="R33" s="251"/>
    </row>
    <row r="34" spans="1:18" x14ac:dyDescent="0.2">
      <c r="A34" s="618" t="s">
        <v>13</v>
      </c>
      <c r="B34" s="618"/>
      <c r="C34" s="618"/>
      <c r="D34" s="257"/>
      <c r="E34" s="258"/>
      <c r="F34" s="258"/>
      <c r="G34" s="258"/>
      <c r="H34" s="258"/>
      <c r="I34" s="258"/>
      <c r="J34" s="258"/>
      <c r="K34" s="258"/>
      <c r="L34" s="258"/>
      <c r="M34" s="258"/>
      <c r="N34" s="258"/>
      <c r="O34" s="251"/>
      <c r="P34" s="251"/>
      <c r="Q34" s="251"/>
      <c r="R34" s="251"/>
    </row>
    <row r="35" spans="1:18" x14ac:dyDescent="0.2">
      <c r="A35" s="627" t="s">
        <v>14</v>
      </c>
      <c r="B35" s="627" t="s">
        <v>15</v>
      </c>
      <c r="C35" s="627" t="s">
        <v>16</v>
      </c>
      <c r="D35" s="627" t="s">
        <v>17</v>
      </c>
      <c r="E35" s="630" t="s">
        <v>18</v>
      </c>
      <c r="F35" s="644" t="s">
        <v>19</v>
      </c>
      <c r="G35" s="647"/>
      <c r="H35" s="647"/>
      <c r="I35" s="647"/>
      <c r="J35" s="647"/>
      <c r="K35" s="630"/>
      <c r="L35" s="631" t="s">
        <v>20</v>
      </c>
      <c r="M35" s="632"/>
      <c r="N35" s="633"/>
      <c r="O35" s="251"/>
      <c r="P35" s="251"/>
      <c r="Q35" s="251"/>
      <c r="R35" s="251"/>
    </row>
    <row r="36" spans="1:18" x14ac:dyDescent="0.2">
      <c r="A36" s="628"/>
      <c r="B36" s="628"/>
      <c r="C36" s="628"/>
      <c r="D36" s="628"/>
      <c r="E36" s="630"/>
      <c r="F36" s="637" t="s">
        <v>21</v>
      </c>
      <c r="G36" s="638"/>
      <c r="H36" s="637" t="s">
        <v>22</v>
      </c>
      <c r="I36" s="638"/>
      <c r="J36" s="637" t="s">
        <v>23</v>
      </c>
      <c r="K36" s="641"/>
      <c r="L36" s="634"/>
      <c r="M36" s="635"/>
      <c r="N36" s="636"/>
      <c r="O36" s="251"/>
      <c r="P36" s="251"/>
      <c r="Q36" s="251"/>
      <c r="R36" s="251"/>
    </row>
    <row r="37" spans="1:18" x14ac:dyDescent="0.2">
      <c r="A37" s="628"/>
      <c r="B37" s="628"/>
      <c r="C37" s="628"/>
      <c r="D37" s="628"/>
      <c r="E37" s="630"/>
      <c r="F37" s="639"/>
      <c r="G37" s="640"/>
      <c r="H37" s="639"/>
      <c r="I37" s="640"/>
      <c r="J37" s="639"/>
      <c r="K37" s="642"/>
      <c r="L37" s="643" t="s">
        <v>24</v>
      </c>
      <c r="M37" s="643" t="s">
        <v>25</v>
      </c>
      <c r="N37" s="643"/>
      <c r="O37" s="251"/>
      <c r="P37" s="251"/>
      <c r="Q37" s="251"/>
      <c r="R37" s="251"/>
    </row>
    <row r="38" spans="1:18" ht="33.75" x14ac:dyDescent="0.2">
      <c r="A38" s="629"/>
      <c r="B38" s="629"/>
      <c r="C38" s="629"/>
      <c r="D38" s="629"/>
      <c r="E38" s="630"/>
      <c r="F38" s="269" t="s">
        <v>26</v>
      </c>
      <c r="G38" s="270" t="s">
        <v>27</v>
      </c>
      <c r="H38" s="269" t="s">
        <v>26</v>
      </c>
      <c r="I38" s="270" t="s">
        <v>27</v>
      </c>
      <c r="J38" s="269" t="s">
        <v>26</v>
      </c>
      <c r="K38" s="271" t="s">
        <v>27</v>
      </c>
      <c r="L38" s="643"/>
      <c r="M38" s="269" t="s">
        <v>28</v>
      </c>
      <c r="N38" s="269" t="s">
        <v>23</v>
      </c>
      <c r="O38" s="251"/>
      <c r="P38" s="251"/>
      <c r="Q38" s="251"/>
      <c r="R38" s="251"/>
    </row>
    <row r="39" spans="1:18" ht="33.75" x14ac:dyDescent="0.2">
      <c r="A39" s="272" t="s">
        <v>34</v>
      </c>
      <c r="B39" s="281" t="s">
        <v>86</v>
      </c>
      <c r="C39" s="281" t="s">
        <v>34</v>
      </c>
      <c r="D39" s="282" t="s">
        <v>87</v>
      </c>
      <c r="E39" s="274" t="s">
        <v>667</v>
      </c>
      <c r="F39" s="203">
        <v>2014</v>
      </c>
      <c r="G39" s="204">
        <v>1</v>
      </c>
      <c r="H39" s="203" t="s">
        <v>34</v>
      </c>
      <c r="I39" s="204">
        <v>0</v>
      </c>
      <c r="J39" s="203" t="s">
        <v>34</v>
      </c>
      <c r="K39" s="205">
        <v>0</v>
      </c>
      <c r="L39" s="204">
        <v>0</v>
      </c>
      <c r="M39" s="204">
        <v>0</v>
      </c>
      <c r="N39" s="204">
        <v>0</v>
      </c>
      <c r="O39" s="251"/>
      <c r="P39" s="251"/>
      <c r="Q39" s="251"/>
      <c r="R39" s="251"/>
    </row>
    <row r="40" spans="1:18" x14ac:dyDescent="0.2">
      <c r="A40" s="250"/>
      <c r="B40" s="250"/>
      <c r="C40" s="275"/>
      <c r="D40" s="275"/>
      <c r="E40" s="276" t="s">
        <v>42</v>
      </c>
      <c r="F40" s="258"/>
      <c r="G40" s="203">
        <f>SUM(G39:G39)</f>
        <v>1</v>
      </c>
      <c r="H40" s="258"/>
      <c r="I40" s="203">
        <f>SUM(I39:I39)</f>
        <v>0</v>
      </c>
      <c r="J40" s="258"/>
      <c r="K40" s="203">
        <f>SUM(K39:K39)</f>
        <v>0</v>
      </c>
      <c r="L40" s="203">
        <f>SUM(L39:L39)</f>
        <v>0</v>
      </c>
      <c r="M40" s="203">
        <f>SUM(M39:M39)</f>
        <v>0</v>
      </c>
      <c r="N40" s="203">
        <f>SUM(N39:N39)</f>
        <v>0</v>
      </c>
      <c r="O40" s="251"/>
      <c r="P40" s="251"/>
      <c r="Q40" s="251"/>
      <c r="R40" s="251"/>
    </row>
    <row r="41" spans="1:18" x14ac:dyDescent="0.2">
      <c r="A41" s="250"/>
      <c r="B41" s="250"/>
      <c r="C41" s="275"/>
      <c r="D41" s="275"/>
      <c r="E41" s="276"/>
      <c r="F41" s="258"/>
      <c r="G41" s="258"/>
      <c r="H41" s="258"/>
      <c r="I41" s="258"/>
      <c r="J41" s="258"/>
      <c r="K41" s="258"/>
      <c r="L41" s="258"/>
      <c r="M41" s="258"/>
      <c r="N41" s="258"/>
      <c r="O41" s="251"/>
      <c r="P41" s="251"/>
      <c r="Q41" s="251"/>
      <c r="R41" s="251"/>
    </row>
    <row r="42" spans="1:18" x14ac:dyDescent="0.2">
      <c r="A42" s="250"/>
      <c r="B42" s="250"/>
      <c r="C42" s="275"/>
      <c r="D42" s="275"/>
      <c r="E42" s="276" t="s">
        <v>43</v>
      </c>
      <c r="F42" s="258"/>
      <c r="G42" s="645">
        <f>SUM(G40+I40+M40)</f>
        <v>1</v>
      </c>
      <c r="H42" s="646"/>
      <c r="I42" s="258"/>
      <c r="J42" s="258"/>
      <c r="K42" s="258"/>
      <c r="L42" s="258"/>
      <c r="M42" s="258"/>
      <c r="N42" s="258"/>
      <c r="O42" s="251"/>
      <c r="P42" s="251"/>
      <c r="Q42" s="251"/>
      <c r="R42" s="251"/>
    </row>
    <row r="43" spans="1:18" x14ac:dyDescent="0.2">
      <c r="A43" s="250"/>
      <c r="B43" s="250"/>
      <c r="C43" s="275"/>
      <c r="D43" s="275"/>
      <c r="E43" s="276"/>
      <c r="F43" s="258"/>
      <c r="G43" s="258"/>
      <c r="H43" s="258"/>
      <c r="I43" s="258"/>
      <c r="J43" s="258"/>
      <c r="K43" s="258"/>
      <c r="L43" s="258"/>
      <c r="M43" s="258"/>
      <c r="N43" s="258"/>
      <c r="O43" s="251"/>
      <c r="P43" s="251"/>
      <c r="Q43" s="251"/>
      <c r="R43" s="251"/>
    </row>
    <row r="44" spans="1:18" x14ac:dyDescent="0.2">
      <c r="A44" s="250"/>
      <c r="B44" s="250"/>
      <c r="C44" s="275"/>
      <c r="D44" s="275"/>
      <c r="E44" s="276" t="s">
        <v>44</v>
      </c>
      <c r="F44" s="258"/>
      <c r="G44" s="645">
        <f>SUM(G42-M40)</f>
        <v>1</v>
      </c>
      <c r="H44" s="646"/>
      <c r="I44" s="258"/>
      <c r="J44" s="258"/>
      <c r="K44" s="258"/>
      <c r="L44" s="258"/>
      <c r="M44" s="258"/>
      <c r="N44" s="258"/>
      <c r="O44" s="251"/>
      <c r="P44" s="251"/>
      <c r="Q44" s="251"/>
      <c r="R44" s="251"/>
    </row>
    <row r="45" spans="1:18" x14ac:dyDescent="0.2">
      <c r="A45" s="250"/>
      <c r="B45" s="250"/>
      <c r="C45" s="275"/>
      <c r="D45" s="275"/>
      <c r="E45" s="276"/>
      <c r="F45" s="258"/>
      <c r="G45" s="258"/>
      <c r="H45" s="258"/>
      <c r="I45" s="258"/>
      <c r="J45" s="258"/>
      <c r="K45" s="258"/>
      <c r="L45" s="258"/>
      <c r="M45" s="258"/>
      <c r="N45" s="258"/>
      <c r="O45" s="251"/>
      <c r="P45" s="251"/>
      <c r="Q45" s="251"/>
      <c r="R45" s="251"/>
    </row>
    <row r="47" spans="1:18" ht="9" customHeight="1" x14ac:dyDescent="0.2">
      <c r="A47" s="251"/>
      <c r="B47" s="251"/>
      <c r="C47" s="251"/>
      <c r="D47" s="251"/>
      <c r="E47" s="251"/>
      <c r="F47" s="251"/>
      <c r="G47" s="251"/>
      <c r="H47" s="251"/>
      <c r="I47" s="251"/>
      <c r="J47" s="251"/>
      <c r="K47" s="251"/>
      <c r="L47" s="251"/>
      <c r="M47" s="251"/>
      <c r="N47" s="251"/>
      <c r="O47" s="251"/>
      <c r="P47" s="251"/>
      <c r="Q47" s="251"/>
      <c r="R47" s="251"/>
    </row>
    <row r="48" spans="1:18" x14ac:dyDescent="0.2">
      <c r="A48" s="618" t="s">
        <v>9</v>
      </c>
      <c r="B48" s="618"/>
      <c r="C48" s="618"/>
      <c r="D48" s="257"/>
      <c r="E48" s="258"/>
      <c r="F48" s="258"/>
      <c r="G48" s="258"/>
      <c r="H48" s="258"/>
      <c r="I48" s="258"/>
      <c r="J48" s="258"/>
      <c r="K48" s="258"/>
      <c r="L48" s="258"/>
      <c r="M48" s="258"/>
      <c r="N48" s="258"/>
      <c r="O48" s="251"/>
      <c r="P48" s="251"/>
      <c r="Q48" s="251"/>
      <c r="R48" s="251"/>
    </row>
    <row r="49" spans="1:21" x14ac:dyDescent="0.2">
      <c r="A49" s="259" t="s">
        <v>668</v>
      </c>
      <c r="B49" s="260"/>
      <c r="C49" s="261"/>
      <c r="D49" s="261"/>
      <c r="E49" s="261"/>
      <c r="F49" s="261"/>
      <c r="G49" s="261"/>
      <c r="H49" s="261"/>
      <c r="I49" s="261"/>
      <c r="J49" s="261"/>
      <c r="K49" s="261"/>
      <c r="L49" s="261"/>
      <c r="M49" s="261"/>
      <c r="N49" s="262"/>
      <c r="O49" s="251"/>
      <c r="P49" s="251"/>
      <c r="Q49" s="251"/>
      <c r="R49" s="251"/>
    </row>
    <row r="50" spans="1:21" x14ac:dyDescent="0.2">
      <c r="A50" s="263" t="s">
        <v>669</v>
      </c>
      <c r="B50" s="288"/>
      <c r="C50" s="288"/>
      <c r="D50" s="288"/>
      <c r="E50" s="289"/>
      <c r="F50" s="289"/>
      <c r="G50" s="289"/>
      <c r="H50" s="289"/>
      <c r="I50" s="289"/>
      <c r="J50" s="289"/>
      <c r="K50" s="289"/>
      <c r="L50" s="289"/>
      <c r="M50" s="289"/>
      <c r="N50" s="264"/>
      <c r="O50" s="251"/>
      <c r="P50" s="251"/>
      <c r="Q50" s="251"/>
      <c r="R50" s="251"/>
    </row>
    <row r="51" spans="1:21" x14ac:dyDescent="0.2">
      <c r="A51" s="265" t="s">
        <v>670</v>
      </c>
      <c r="B51" s="266"/>
      <c r="C51" s="266"/>
      <c r="D51" s="266"/>
      <c r="E51" s="267"/>
      <c r="F51" s="267"/>
      <c r="G51" s="267"/>
      <c r="H51" s="267"/>
      <c r="I51" s="267"/>
      <c r="J51" s="267"/>
      <c r="K51" s="267"/>
      <c r="L51" s="267"/>
      <c r="M51" s="267"/>
      <c r="N51" s="268"/>
      <c r="O51" s="251"/>
      <c r="P51" s="251"/>
      <c r="Q51" s="251"/>
      <c r="R51" s="251"/>
    </row>
    <row r="52" spans="1:21" ht="12.75" customHeight="1" x14ac:dyDescent="0.2">
      <c r="A52" s="648" t="s">
        <v>13</v>
      </c>
      <c r="B52" s="648"/>
      <c r="C52" s="648"/>
      <c r="D52" s="257"/>
      <c r="E52" s="258"/>
      <c r="F52" s="258"/>
      <c r="G52" s="258"/>
      <c r="H52" s="258"/>
      <c r="I52" s="258"/>
      <c r="J52" s="258"/>
      <c r="K52" s="258"/>
      <c r="L52" s="258"/>
      <c r="M52" s="258"/>
      <c r="N52" s="258"/>
      <c r="O52" s="251"/>
      <c r="P52" s="251"/>
      <c r="Q52" s="251"/>
      <c r="R52" s="251"/>
    </row>
    <row r="53" spans="1:21" ht="12.75" customHeight="1" x14ac:dyDescent="0.2">
      <c r="A53" s="627" t="s">
        <v>14</v>
      </c>
      <c r="B53" s="627" t="s">
        <v>15</v>
      </c>
      <c r="C53" s="627" t="s">
        <v>16</v>
      </c>
      <c r="D53" s="627" t="s">
        <v>17</v>
      </c>
      <c r="E53" s="649" t="s">
        <v>18</v>
      </c>
      <c r="F53" s="644" t="s">
        <v>19</v>
      </c>
      <c r="G53" s="647"/>
      <c r="H53" s="647"/>
      <c r="I53" s="647"/>
      <c r="J53" s="647"/>
      <c r="K53" s="630"/>
      <c r="L53" s="631" t="s">
        <v>20</v>
      </c>
      <c r="M53" s="632"/>
      <c r="N53" s="633"/>
      <c r="O53" s="251"/>
      <c r="P53" s="251"/>
      <c r="Q53" s="251"/>
      <c r="R53" s="251"/>
    </row>
    <row r="54" spans="1:21" x14ac:dyDescent="0.2">
      <c r="A54" s="628"/>
      <c r="B54" s="628"/>
      <c r="C54" s="628"/>
      <c r="D54" s="628"/>
      <c r="E54" s="650"/>
      <c r="F54" s="637" t="s">
        <v>21</v>
      </c>
      <c r="G54" s="638"/>
      <c r="H54" s="637" t="s">
        <v>22</v>
      </c>
      <c r="I54" s="638"/>
      <c r="J54" s="637" t="s">
        <v>23</v>
      </c>
      <c r="K54" s="638"/>
      <c r="L54" s="634"/>
      <c r="M54" s="635"/>
      <c r="N54" s="636"/>
      <c r="O54" s="251"/>
      <c r="P54" s="251"/>
      <c r="Q54" s="251"/>
      <c r="R54" s="251"/>
    </row>
    <row r="55" spans="1:21" x14ac:dyDescent="0.2">
      <c r="A55" s="628"/>
      <c r="B55" s="628"/>
      <c r="C55" s="628"/>
      <c r="D55" s="628"/>
      <c r="E55" s="650"/>
      <c r="F55" s="639"/>
      <c r="G55" s="640"/>
      <c r="H55" s="639"/>
      <c r="I55" s="640"/>
      <c r="J55" s="639"/>
      <c r="K55" s="640"/>
      <c r="L55" s="649" t="s">
        <v>24</v>
      </c>
      <c r="M55" s="644" t="s">
        <v>25</v>
      </c>
      <c r="N55" s="630"/>
      <c r="O55" s="251"/>
      <c r="P55" s="251"/>
      <c r="Q55" s="251"/>
      <c r="R55" s="251"/>
    </row>
    <row r="56" spans="1:21" ht="33.75" x14ac:dyDescent="0.2">
      <c r="A56" s="629"/>
      <c r="B56" s="629"/>
      <c r="C56" s="629"/>
      <c r="D56" s="629"/>
      <c r="E56" s="651"/>
      <c r="F56" s="269" t="s">
        <v>26</v>
      </c>
      <c r="G56" s="270" t="s">
        <v>27</v>
      </c>
      <c r="H56" s="269" t="s">
        <v>26</v>
      </c>
      <c r="I56" s="270" t="s">
        <v>27</v>
      </c>
      <c r="J56" s="269" t="s">
        <v>26</v>
      </c>
      <c r="K56" s="271" t="s">
        <v>27</v>
      </c>
      <c r="L56" s="651"/>
      <c r="M56" s="269" t="s">
        <v>28</v>
      </c>
      <c r="N56" s="269" t="s">
        <v>23</v>
      </c>
      <c r="O56" s="251"/>
      <c r="P56" s="251"/>
      <c r="Q56" s="251"/>
      <c r="R56" s="251"/>
    </row>
    <row r="57" spans="1:21" ht="33.75" x14ac:dyDescent="0.2">
      <c r="A57" s="283" t="s">
        <v>34</v>
      </c>
      <c r="B57" s="272" t="s">
        <v>54</v>
      </c>
      <c r="C57" s="281" t="s">
        <v>34</v>
      </c>
      <c r="D57" s="282" t="s">
        <v>55</v>
      </c>
      <c r="E57" s="284" t="s">
        <v>671</v>
      </c>
      <c r="F57" s="203">
        <v>2018</v>
      </c>
      <c r="G57" s="204">
        <v>1</v>
      </c>
      <c r="H57" s="203" t="s">
        <v>34</v>
      </c>
      <c r="I57" s="204">
        <v>0</v>
      </c>
      <c r="J57" s="285" t="s">
        <v>34</v>
      </c>
      <c r="K57" s="204">
        <v>0</v>
      </c>
      <c r="L57" s="204">
        <v>0</v>
      </c>
      <c r="M57" s="204">
        <v>0</v>
      </c>
      <c r="N57" s="204">
        <v>0</v>
      </c>
      <c r="O57" s="251"/>
      <c r="P57" s="251"/>
      <c r="Q57" s="251"/>
      <c r="R57" s="251"/>
    </row>
    <row r="58" spans="1:21" x14ac:dyDescent="0.2">
      <c r="A58" s="250"/>
      <c r="B58" s="250"/>
      <c r="C58" s="275"/>
      <c r="D58" s="275"/>
      <c r="E58" s="276" t="s">
        <v>42</v>
      </c>
      <c r="F58" s="258"/>
      <c r="G58" s="203">
        <f>SUM(G57:G57)</f>
        <v>1</v>
      </c>
      <c r="H58" s="258"/>
      <c r="I58" s="203">
        <f>SUM(I57:I57)</f>
        <v>0</v>
      </c>
      <c r="J58" s="258"/>
      <c r="K58" s="203">
        <f>SUM(K57:K57)</f>
        <v>0</v>
      </c>
      <c r="L58" s="203">
        <f>SUM(L57:L57)</f>
        <v>0</v>
      </c>
      <c r="M58" s="203">
        <f>SUM(M57:M57)</f>
        <v>0</v>
      </c>
      <c r="N58" s="280">
        <f>SUM(N57:N57)</f>
        <v>0</v>
      </c>
      <c r="O58" s="251"/>
      <c r="P58" s="251"/>
      <c r="Q58" s="251"/>
      <c r="R58" s="251"/>
    </row>
    <row r="59" spans="1:21" x14ac:dyDescent="0.2">
      <c r="A59" s="250"/>
      <c r="B59" s="250"/>
      <c r="C59" s="275"/>
      <c r="D59" s="275"/>
      <c r="E59" s="276"/>
      <c r="F59" s="258"/>
      <c r="G59" s="258"/>
      <c r="H59" s="258"/>
      <c r="I59" s="258"/>
      <c r="J59" s="258"/>
      <c r="K59" s="258"/>
      <c r="L59" s="258"/>
      <c r="M59" s="258"/>
      <c r="N59" s="258"/>
      <c r="O59" s="251"/>
      <c r="P59" s="251"/>
      <c r="Q59" s="251"/>
      <c r="R59" s="251"/>
    </row>
    <row r="60" spans="1:21" x14ac:dyDescent="0.2">
      <c r="A60" s="250"/>
      <c r="B60" s="250"/>
      <c r="C60" s="275"/>
      <c r="D60" s="275"/>
      <c r="E60" s="276" t="s">
        <v>43</v>
      </c>
      <c r="F60" s="258"/>
      <c r="G60" s="645">
        <f>SUM(G58+I58+K58+M58)</f>
        <v>1</v>
      </c>
      <c r="H60" s="646"/>
      <c r="I60" s="258"/>
      <c r="J60" s="258"/>
      <c r="K60" s="258"/>
      <c r="L60" s="258"/>
      <c r="M60" s="258"/>
      <c r="N60" s="258"/>
      <c r="O60" s="251"/>
      <c r="P60" s="251"/>
      <c r="Q60" s="251"/>
      <c r="R60" s="251"/>
    </row>
    <row r="61" spans="1:21" x14ac:dyDescent="0.2">
      <c r="A61" s="250"/>
      <c r="B61" s="250"/>
      <c r="C61" s="275"/>
      <c r="D61" s="275"/>
      <c r="E61" s="276"/>
      <c r="F61" s="258"/>
      <c r="G61" s="258"/>
      <c r="H61" s="258"/>
      <c r="I61" s="258"/>
      <c r="J61" s="258"/>
      <c r="K61" s="258"/>
      <c r="L61" s="258"/>
      <c r="M61" s="258"/>
      <c r="N61" s="258"/>
      <c r="O61" s="251"/>
      <c r="P61" s="251"/>
      <c r="Q61" s="251"/>
      <c r="R61" s="251"/>
    </row>
    <row r="62" spans="1:21" x14ac:dyDescent="0.2">
      <c r="A62" s="250"/>
      <c r="B62" s="250"/>
      <c r="C62" s="275"/>
      <c r="D62" s="275"/>
      <c r="E62" s="276" t="s">
        <v>44</v>
      </c>
      <c r="F62" s="258"/>
      <c r="G62" s="645">
        <f>SUM(G60-M58)</f>
        <v>1</v>
      </c>
      <c r="H62" s="646"/>
      <c r="I62" s="258"/>
      <c r="J62" s="258"/>
      <c r="K62" s="258"/>
      <c r="L62" s="258"/>
      <c r="M62" s="258"/>
      <c r="N62" s="258"/>
      <c r="O62" s="251"/>
      <c r="P62" s="251"/>
      <c r="Q62" s="251"/>
      <c r="R62" s="251"/>
    </row>
    <row r="63" spans="1:21" ht="6" customHeight="1" x14ac:dyDescent="0.2">
      <c r="A63" s="250"/>
      <c r="B63" s="250"/>
      <c r="C63" s="275"/>
      <c r="D63" s="275"/>
      <c r="E63" s="276"/>
      <c r="F63" s="258"/>
      <c r="G63" s="258"/>
      <c r="H63" s="258"/>
      <c r="I63" s="258"/>
      <c r="J63" s="258"/>
      <c r="K63" s="258"/>
      <c r="L63" s="258"/>
      <c r="M63" s="258"/>
      <c r="N63" s="258"/>
      <c r="O63" s="251"/>
      <c r="P63" s="251"/>
      <c r="Q63" s="251"/>
      <c r="R63" s="251"/>
    </row>
    <row r="64" spans="1:21" x14ac:dyDescent="0.2">
      <c r="A64" s="618" t="s">
        <v>9</v>
      </c>
      <c r="B64" s="618"/>
      <c r="C64" s="618"/>
      <c r="D64" s="250"/>
      <c r="E64" s="250"/>
      <c r="F64" s="275"/>
      <c r="G64" s="275"/>
      <c r="H64" s="276"/>
      <c r="I64" s="258"/>
      <c r="J64" s="258"/>
      <c r="K64" s="258"/>
      <c r="L64" s="258"/>
      <c r="M64" s="258"/>
      <c r="N64" s="258"/>
      <c r="O64" s="258"/>
      <c r="P64" s="258"/>
      <c r="Q64" s="258"/>
      <c r="R64" s="251"/>
      <c r="S64" s="251"/>
      <c r="T64" s="251"/>
      <c r="U64" s="251"/>
    </row>
    <row r="65" spans="1:18" x14ac:dyDescent="0.2">
      <c r="A65" s="259" t="s">
        <v>652</v>
      </c>
      <c r="B65" s="260"/>
      <c r="C65" s="261"/>
      <c r="D65" s="261"/>
      <c r="E65" s="261"/>
      <c r="F65" s="261"/>
      <c r="G65" s="261"/>
      <c r="H65" s="261"/>
      <c r="I65" s="261"/>
      <c r="J65" s="290"/>
      <c r="K65" s="290"/>
      <c r="L65" s="290"/>
      <c r="M65" s="290"/>
      <c r="N65" s="291"/>
      <c r="O65" s="251"/>
      <c r="P65" s="251"/>
      <c r="Q65" s="251"/>
      <c r="R65" s="251"/>
    </row>
    <row r="66" spans="1:18" x14ac:dyDescent="0.2">
      <c r="A66" s="263" t="s">
        <v>52</v>
      </c>
      <c r="B66" s="289" t="s">
        <v>672</v>
      </c>
      <c r="C66" s="288"/>
      <c r="D66" s="288"/>
      <c r="E66" s="289"/>
      <c r="F66" s="289"/>
      <c r="G66" s="289"/>
      <c r="H66" s="289"/>
      <c r="I66" s="289"/>
      <c r="J66" s="258"/>
      <c r="K66" s="258"/>
      <c r="L66" s="258"/>
      <c r="M66" s="258"/>
      <c r="N66" s="292"/>
      <c r="O66" s="251"/>
      <c r="P66" s="251"/>
      <c r="Q66" s="251"/>
      <c r="R66" s="251"/>
    </row>
    <row r="67" spans="1:18" x14ac:dyDescent="0.2">
      <c r="A67" s="265" t="s">
        <v>673</v>
      </c>
      <c r="B67" s="266"/>
      <c r="C67" s="266"/>
      <c r="D67" s="266"/>
      <c r="E67" s="267"/>
      <c r="F67" s="267"/>
      <c r="G67" s="267"/>
      <c r="H67" s="267"/>
      <c r="I67" s="267"/>
      <c r="J67" s="293"/>
      <c r="K67" s="293"/>
      <c r="L67" s="293"/>
      <c r="M67" s="293"/>
      <c r="N67" s="294"/>
      <c r="O67" s="251"/>
      <c r="P67" s="251"/>
      <c r="Q67" s="251"/>
      <c r="R67" s="251"/>
    </row>
    <row r="68" spans="1:18" x14ac:dyDescent="0.2">
      <c r="A68" s="618" t="s">
        <v>13</v>
      </c>
      <c r="B68" s="618"/>
      <c r="C68" s="618"/>
      <c r="D68" s="257"/>
      <c r="E68" s="258"/>
      <c r="F68" s="258"/>
      <c r="G68" s="258"/>
      <c r="H68" s="258"/>
      <c r="I68" s="258"/>
      <c r="J68" s="258"/>
      <c r="K68" s="258"/>
      <c r="L68" s="258"/>
      <c r="M68" s="258"/>
      <c r="N68" s="258"/>
      <c r="O68" s="251"/>
      <c r="P68" s="251"/>
      <c r="Q68" s="251"/>
      <c r="R68" s="251"/>
    </row>
    <row r="69" spans="1:18" x14ac:dyDescent="0.2">
      <c r="A69" s="627" t="s">
        <v>14</v>
      </c>
      <c r="B69" s="627" t="s">
        <v>15</v>
      </c>
      <c r="C69" s="627" t="s">
        <v>16</v>
      </c>
      <c r="D69" s="627" t="s">
        <v>17</v>
      </c>
      <c r="E69" s="630" t="s">
        <v>18</v>
      </c>
      <c r="F69" s="644" t="s">
        <v>19</v>
      </c>
      <c r="G69" s="647"/>
      <c r="H69" s="647"/>
      <c r="I69" s="647"/>
      <c r="J69" s="647"/>
      <c r="K69" s="630"/>
      <c r="L69" s="631" t="s">
        <v>20</v>
      </c>
      <c r="M69" s="632"/>
      <c r="N69" s="633"/>
      <c r="O69" s="251"/>
      <c r="P69" s="251"/>
      <c r="Q69" s="251"/>
      <c r="R69" s="251"/>
    </row>
    <row r="70" spans="1:18" x14ac:dyDescent="0.2">
      <c r="A70" s="628"/>
      <c r="B70" s="628"/>
      <c r="C70" s="628"/>
      <c r="D70" s="628"/>
      <c r="E70" s="630"/>
      <c r="F70" s="637" t="s">
        <v>21</v>
      </c>
      <c r="G70" s="638"/>
      <c r="H70" s="637" t="s">
        <v>22</v>
      </c>
      <c r="I70" s="638"/>
      <c r="J70" s="637" t="s">
        <v>23</v>
      </c>
      <c r="K70" s="641"/>
      <c r="L70" s="634"/>
      <c r="M70" s="635"/>
      <c r="N70" s="636"/>
      <c r="O70" s="251"/>
      <c r="P70" s="251"/>
      <c r="Q70" s="251"/>
      <c r="R70" s="251"/>
    </row>
    <row r="71" spans="1:18" x14ac:dyDescent="0.2">
      <c r="A71" s="628"/>
      <c r="B71" s="628"/>
      <c r="C71" s="628"/>
      <c r="D71" s="628"/>
      <c r="E71" s="630"/>
      <c r="F71" s="639"/>
      <c r="G71" s="640"/>
      <c r="H71" s="639"/>
      <c r="I71" s="640"/>
      <c r="J71" s="639"/>
      <c r="K71" s="642"/>
      <c r="L71" s="643" t="s">
        <v>24</v>
      </c>
      <c r="M71" s="643" t="s">
        <v>25</v>
      </c>
      <c r="N71" s="643"/>
      <c r="O71" s="251"/>
      <c r="P71" s="251"/>
      <c r="Q71" s="251"/>
      <c r="R71" s="251"/>
    </row>
    <row r="72" spans="1:18" ht="33.75" x14ac:dyDescent="0.2">
      <c r="A72" s="629"/>
      <c r="B72" s="629"/>
      <c r="C72" s="629"/>
      <c r="D72" s="629"/>
      <c r="E72" s="630"/>
      <c r="F72" s="269" t="s">
        <v>26</v>
      </c>
      <c r="G72" s="270" t="s">
        <v>27</v>
      </c>
      <c r="H72" s="269" t="s">
        <v>26</v>
      </c>
      <c r="I72" s="270" t="s">
        <v>27</v>
      </c>
      <c r="J72" s="269" t="s">
        <v>26</v>
      </c>
      <c r="K72" s="271" t="s">
        <v>27</v>
      </c>
      <c r="L72" s="643"/>
      <c r="M72" s="269" t="s">
        <v>28</v>
      </c>
      <c r="N72" s="269" t="s">
        <v>23</v>
      </c>
      <c r="O72" s="251"/>
      <c r="P72" s="251"/>
      <c r="Q72" s="251"/>
      <c r="R72" s="251"/>
    </row>
    <row r="73" spans="1:18" ht="22.5" x14ac:dyDescent="0.2">
      <c r="A73" s="272" t="s">
        <v>34</v>
      </c>
      <c r="B73" s="281" t="s">
        <v>305</v>
      </c>
      <c r="C73" s="281" t="s">
        <v>34</v>
      </c>
      <c r="D73" s="282" t="s">
        <v>674</v>
      </c>
      <c r="E73" s="274" t="s">
        <v>675</v>
      </c>
      <c r="F73" s="203">
        <v>2023</v>
      </c>
      <c r="G73" s="204">
        <v>12</v>
      </c>
      <c r="H73" s="203" t="s">
        <v>34</v>
      </c>
      <c r="I73" s="204">
        <v>0</v>
      </c>
      <c r="J73" s="203" t="s">
        <v>34</v>
      </c>
      <c r="K73" s="205">
        <v>0</v>
      </c>
      <c r="L73" s="204">
        <v>0</v>
      </c>
      <c r="M73" s="204">
        <v>0</v>
      </c>
      <c r="N73" s="204">
        <v>0</v>
      </c>
      <c r="O73" s="251"/>
      <c r="P73" s="251"/>
      <c r="Q73" s="251"/>
      <c r="R73" s="251"/>
    </row>
    <row r="74" spans="1:18" x14ac:dyDescent="0.2">
      <c r="A74" s="250"/>
      <c r="B74" s="250"/>
      <c r="C74" s="275"/>
      <c r="D74" s="275"/>
      <c r="E74" s="276" t="s">
        <v>42</v>
      </c>
      <c r="F74" s="258"/>
      <c r="G74" s="203">
        <f>SUM(G73:G73)</f>
        <v>12</v>
      </c>
      <c r="H74" s="258"/>
      <c r="I74" s="203">
        <f>SUM(I73)</f>
        <v>0</v>
      </c>
      <c r="J74" s="258"/>
      <c r="K74" s="203">
        <f>SUM(K73)</f>
        <v>0</v>
      </c>
      <c r="L74" s="203">
        <f>SUM(L73)</f>
        <v>0</v>
      </c>
      <c r="M74" s="203">
        <f>SUM(M73)</f>
        <v>0</v>
      </c>
      <c r="N74" s="203">
        <f>SUM(N73)</f>
        <v>0</v>
      </c>
      <c r="O74" s="251"/>
      <c r="P74" s="251"/>
      <c r="Q74" s="251"/>
      <c r="R74" s="251"/>
    </row>
    <row r="75" spans="1:18" x14ac:dyDescent="0.2">
      <c r="A75" s="250"/>
      <c r="B75" s="250"/>
      <c r="C75" s="275"/>
      <c r="D75" s="275"/>
      <c r="E75" s="276"/>
      <c r="F75" s="258"/>
      <c r="G75" s="258"/>
      <c r="H75" s="258"/>
      <c r="I75" s="258"/>
      <c r="J75" s="258"/>
      <c r="K75" s="258"/>
      <c r="L75" s="258"/>
      <c r="M75" s="258"/>
      <c r="N75" s="258"/>
      <c r="O75" s="251"/>
      <c r="P75" s="251"/>
      <c r="Q75" s="251"/>
      <c r="R75" s="251"/>
    </row>
    <row r="76" spans="1:18" x14ac:dyDescent="0.2">
      <c r="A76" s="250"/>
      <c r="B76" s="250"/>
      <c r="C76" s="275"/>
      <c r="D76" s="275"/>
      <c r="E76" s="276" t="s">
        <v>43</v>
      </c>
      <c r="F76" s="258"/>
      <c r="G76" s="645">
        <f>SUM(G74+I74+K74+M74)</f>
        <v>12</v>
      </c>
      <c r="H76" s="646"/>
      <c r="I76" s="258"/>
      <c r="J76" s="258"/>
      <c r="K76" s="258"/>
      <c r="L76" s="258"/>
      <c r="M76" s="258"/>
      <c r="N76" s="258"/>
      <c r="O76" s="251"/>
      <c r="P76" s="251"/>
      <c r="Q76" s="251"/>
      <c r="R76" s="251"/>
    </row>
    <row r="77" spans="1:18" x14ac:dyDescent="0.2">
      <c r="A77" s="250"/>
      <c r="B77" s="250"/>
      <c r="C77" s="275"/>
      <c r="D77" s="275"/>
      <c r="E77" s="276"/>
      <c r="F77" s="258"/>
      <c r="G77" s="258"/>
      <c r="H77" s="258"/>
      <c r="I77" s="258"/>
      <c r="J77" s="258"/>
      <c r="K77" s="258"/>
      <c r="L77" s="258"/>
      <c r="M77" s="258"/>
      <c r="N77" s="258"/>
      <c r="O77" s="251"/>
      <c r="P77" s="251"/>
      <c r="Q77" s="251"/>
      <c r="R77" s="251"/>
    </row>
    <row r="78" spans="1:18" x14ac:dyDescent="0.2">
      <c r="A78" s="250"/>
      <c r="B78" s="250"/>
      <c r="C78" s="275"/>
      <c r="D78" s="275"/>
      <c r="E78" s="276" t="s">
        <v>44</v>
      </c>
      <c r="F78" s="258"/>
      <c r="G78" s="645">
        <f>SUM(G74+M74)</f>
        <v>12</v>
      </c>
      <c r="H78" s="646"/>
      <c r="I78" s="258"/>
      <c r="J78" s="258"/>
      <c r="K78" s="258"/>
      <c r="L78" s="258"/>
      <c r="M78" s="258"/>
      <c r="N78" s="258"/>
      <c r="O78" s="251"/>
      <c r="P78" s="251"/>
      <c r="Q78" s="251"/>
      <c r="R78" s="251"/>
    </row>
    <row r="79" spans="1:18" x14ac:dyDescent="0.2">
      <c r="A79" s="250"/>
      <c r="B79" s="250"/>
      <c r="C79" s="275"/>
      <c r="D79" s="275"/>
      <c r="E79" s="276"/>
      <c r="F79" s="258"/>
      <c r="G79" s="258"/>
      <c r="H79" s="258"/>
      <c r="I79" s="258"/>
      <c r="J79" s="258"/>
      <c r="K79" s="258"/>
      <c r="L79" s="258"/>
      <c r="M79" s="258"/>
      <c r="N79" s="258"/>
      <c r="O79" s="251"/>
      <c r="P79" s="251"/>
      <c r="Q79" s="251"/>
      <c r="R79" s="251"/>
    </row>
    <row r="80" spans="1:18" x14ac:dyDescent="0.2">
      <c r="A80" s="251"/>
      <c r="B80" s="251"/>
      <c r="C80" s="251"/>
      <c r="D80" s="251"/>
      <c r="E80" s="251"/>
      <c r="F80" s="251"/>
      <c r="G80" s="251"/>
      <c r="H80" s="251"/>
      <c r="I80" s="251"/>
      <c r="J80" s="251"/>
      <c r="K80" s="251"/>
      <c r="L80" s="251"/>
      <c r="M80" s="251"/>
      <c r="N80" s="251"/>
      <c r="O80" s="251"/>
      <c r="P80" s="251"/>
      <c r="Q80" s="251"/>
      <c r="R80" s="251"/>
    </row>
    <row r="81" spans="1:18" x14ac:dyDescent="0.2">
      <c r="A81" s="251"/>
      <c r="B81" s="251"/>
      <c r="C81" s="251"/>
      <c r="D81" s="251"/>
      <c r="E81" s="251"/>
      <c r="F81" s="251"/>
      <c r="G81" s="251"/>
      <c r="H81" s="251"/>
      <c r="I81" s="251"/>
      <c r="J81" s="251"/>
      <c r="K81" s="251"/>
      <c r="L81" s="251"/>
      <c r="M81" s="251"/>
      <c r="N81" s="251"/>
      <c r="O81" s="251"/>
      <c r="P81" s="251"/>
      <c r="Q81" s="251"/>
      <c r="R81" s="251"/>
    </row>
    <row r="82" spans="1:18" x14ac:dyDescent="0.2">
      <c r="A82" s="251"/>
      <c r="B82" s="251"/>
      <c r="C82" s="251"/>
      <c r="D82" s="251"/>
      <c r="E82" s="251"/>
      <c r="F82" s="251"/>
      <c r="G82" s="251"/>
      <c r="H82" s="251"/>
      <c r="I82" s="251"/>
      <c r="J82" s="251"/>
      <c r="K82" s="251"/>
      <c r="L82" s="251"/>
      <c r="M82" s="251"/>
      <c r="N82" s="251"/>
      <c r="O82" s="251"/>
      <c r="P82" s="251"/>
      <c r="Q82" s="251"/>
      <c r="R82" s="251"/>
    </row>
    <row r="83" spans="1:18" x14ac:dyDescent="0.2">
      <c r="A83" s="251"/>
      <c r="B83" s="251"/>
      <c r="C83" s="251"/>
      <c r="D83" s="251"/>
      <c r="E83" s="251"/>
      <c r="F83" s="251"/>
      <c r="G83" s="251"/>
      <c r="H83" s="251"/>
      <c r="I83" s="251"/>
      <c r="J83" s="251"/>
      <c r="K83" s="251"/>
      <c r="L83" s="251"/>
      <c r="M83" s="251"/>
      <c r="N83" s="251"/>
      <c r="O83" s="251"/>
      <c r="P83" s="251"/>
      <c r="Q83" s="251"/>
      <c r="R83" s="251"/>
    </row>
    <row r="84" spans="1:18" x14ac:dyDescent="0.2">
      <c r="A84" s="251"/>
      <c r="B84" s="251"/>
      <c r="C84" s="251"/>
      <c r="D84" s="251"/>
      <c r="E84" s="251"/>
      <c r="F84" s="251"/>
      <c r="G84" s="251"/>
      <c r="H84" s="251"/>
      <c r="I84" s="251"/>
      <c r="J84" s="251"/>
      <c r="K84" s="251"/>
      <c r="L84" s="251"/>
      <c r="M84" s="251"/>
      <c r="N84" s="251"/>
      <c r="O84" s="251"/>
      <c r="P84" s="251"/>
      <c r="Q84" s="251"/>
      <c r="R84" s="251"/>
    </row>
    <row r="85" spans="1:18" x14ac:dyDescent="0.2">
      <c r="A85" s="251"/>
      <c r="B85" s="251"/>
      <c r="C85" s="251"/>
      <c r="D85" s="251"/>
      <c r="E85" s="251"/>
      <c r="F85" s="251"/>
      <c r="G85" s="251"/>
      <c r="H85" s="251"/>
      <c r="I85" s="251"/>
      <c r="J85" s="251"/>
      <c r="K85" s="251"/>
      <c r="L85" s="251"/>
      <c r="M85" s="251"/>
      <c r="N85" s="251"/>
      <c r="O85" s="251"/>
      <c r="P85" s="251"/>
      <c r="Q85" s="251"/>
      <c r="R85" s="251"/>
    </row>
    <row r="86" spans="1:18" x14ac:dyDescent="0.2">
      <c r="A86" s="251"/>
      <c r="B86" s="251"/>
      <c r="C86" s="251"/>
      <c r="D86" s="251"/>
      <c r="E86" s="251"/>
      <c r="F86" s="251"/>
      <c r="G86" s="251"/>
      <c r="H86" s="251"/>
      <c r="I86" s="251"/>
      <c r="J86" s="251"/>
      <c r="K86" s="251"/>
      <c r="L86" s="251"/>
      <c r="M86" s="251"/>
      <c r="N86" s="251"/>
      <c r="O86" s="251"/>
      <c r="P86" s="251"/>
      <c r="Q86" s="251"/>
      <c r="R86" s="251"/>
    </row>
    <row r="87" spans="1:18" x14ac:dyDescent="0.2">
      <c r="A87" s="251"/>
      <c r="B87" s="251"/>
      <c r="C87" s="251"/>
      <c r="D87" s="251"/>
      <c r="E87" s="251"/>
      <c r="F87" s="251"/>
      <c r="G87" s="251"/>
      <c r="H87" s="251"/>
      <c r="I87" s="251"/>
      <c r="J87" s="251"/>
      <c r="K87" s="251"/>
      <c r="L87" s="251"/>
      <c r="M87" s="251"/>
      <c r="N87" s="251"/>
      <c r="O87" s="251"/>
      <c r="P87" s="251"/>
      <c r="Q87" s="251"/>
      <c r="R87" s="251"/>
    </row>
    <row r="88" spans="1:18" x14ac:dyDescent="0.2">
      <c r="A88" s="251"/>
      <c r="B88" s="251"/>
      <c r="C88" s="251"/>
      <c r="D88" s="251"/>
      <c r="E88" s="251"/>
      <c r="F88" s="251"/>
      <c r="G88" s="251"/>
      <c r="H88" s="251"/>
      <c r="I88" s="251"/>
      <c r="J88" s="251"/>
      <c r="K88" s="251"/>
      <c r="L88" s="251"/>
      <c r="M88" s="251"/>
      <c r="N88" s="251"/>
      <c r="O88" s="251"/>
      <c r="P88" s="251"/>
      <c r="Q88" s="251"/>
      <c r="R88" s="251"/>
    </row>
    <row r="89" spans="1:18" x14ac:dyDescent="0.2">
      <c r="A89" s="251"/>
      <c r="B89" s="251"/>
      <c r="C89" s="251"/>
      <c r="D89" s="251"/>
      <c r="E89" s="251"/>
      <c r="F89" s="251"/>
      <c r="G89" s="251"/>
      <c r="H89" s="251"/>
      <c r="I89" s="251"/>
      <c r="J89" s="251"/>
      <c r="K89" s="251"/>
      <c r="L89" s="251"/>
      <c r="M89" s="251"/>
      <c r="N89" s="251"/>
    </row>
    <row r="90" spans="1:18" x14ac:dyDescent="0.2">
      <c r="A90" s="251"/>
      <c r="B90" s="251"/>
      <c r="C90" s="251"/>
      <c r="D90" s="251"/>
      <c r="E90" s="251"/>
      <c r="F90" s="251"/>
      <c r="G90" s="251"/>
      <c r="H90" s="251"/>
      <c r="I90" s="251"/>
      <c r="J90" s="251"/>
      <c r="K90" s="251"/>
      <c r="L90" s="251"/>
      <c r="M90" s="251"/>
      <c r="N90" s="251"/>
    </row>
    <row r="91" spans="1:18" x14ac:dyDescent="0.2">
      <c r="A91" s="251"/>
      <c r="B91" s="251"/>
      <c r="C91" s="251"/>
      <c r="D91" s="251"/>
      <c r="E91" s="251"/>
      <c r="F91" s="251"/>
      <c r="G91" s="251"/>
      <c r="H91" s="251"/>
      <c r="I91" s="251"/>
      <c r="J91" s="251"/>
      <c r="K91" s="251"/>
      <c r="L91" s="251"/>
      <c r="M91" s="251"/>
      <c r="N91" s="251"/>
    </row>
  </sheetData>
  <protectedRanges>
    <protectedRange password="CDFC" sqref="M22:M23" name="Rango4_1"/>
    <protectedRange password="CDFC" sqref="L22:L23 I22:I23" name="Rango3_1"/>
    <protectedRange password="CDFC" sqref="G22:G23" name="Rango2_1"/>
    <protectedRange password="CDFC" sqref="E22:E23" name="Rango1_1"/>
  </protectedRanges>
  <mergeCells count="74">
    <mergeCell ref="G76:H76"/>
    <mergeCell ref="G78:H78"/>
    <mergeCell ref="L69:N70"/>
    <mergeCell ref="F70:G71"/>
    <mergeCell ref="H70:I71"/>
    <mergeCell ref="J70:K71"/>
    <mergeCell ref="L71:L72"/>
    <mergeCell ref="M71:N71"/>
    <mergeCell ref="G60:H60"/>
    <mergeCell ref="G62:H62"/>
    <mergeCell ref="A64:C64"/>
    <mergeCell ref="A68:C68"/>
    <mergeCell ref="A69:A72"/>
    <mergeCell ref="B69:B72"/>
    <mergeCell ref="C69:C72"/>
    <mergeCell ref="D69:D72"/>
    <mergeCell ref="E69:E72"/>
    <mergeCell ref="F69:K69"/>
    <mergeCell ref="L53:N54"/>
    <mergeCell ref="F54:G55"/>
    <mergeCell ref="H54:I55"/>
    <mergeCell ref="J54:K55"/>
    <mergeCell ref="L55:L56"/>
    <mergeCell ref="M55:N55"/>
    <mergeCell ref="G42:H42"/>
    <mergeCell ref="G44:H44"/>
    <mergeCell ref="A48:C48"/>
    <mergeCell ref="A52:C52"/>
    <mergeCell ref="A53:A56"/>
    <mergeCell ref="B53:B56"/>
    <mergeCell ref="C53:C56"/>
    <mergeCell ref="D53:D56"/>
    <mergeCell ref="E53:E56"/>
    <mergeCell ref="F53:K53"/>
    <mergeCell ref="L35:N36"/>
    <mergeCell ref="F36:G37"/>
    <mergeCell ref="H36:I37"/>
    <mergeCell ref="J36:K37"/>
    <mergeCell ref="L37:L38"/>
    <mergeCell ref="M37:N37"/>
    <mergeCell ref="G26:H26"/>
    <mergeCell ref="G28:H28"/>
    <mergeCell ref="A30:C30"/>
    <mergeCell ref="A34:C34"/>
    <mergeCell ref="A35:A38"/>
    <mergeCell ref="B35:B38"/>
    <mergeCell ref="C35:C38"/>
    <mergeCell ref="D35:D38"/>
    <mergeCell ref="E35:E38"/>
    <mergeCell ref="F35:K35"/>
    <mergeCell ref="L18:N19"/>
    <mergeCell ref="F19:G20"/>
    <mergeCell ref="H19:I20"/>
    <mergeCell ref="J19:K20"/>
    <mergeCell ref="L20:L21"/>
    <mergeCell ref="M20:N20"/>
    <mergeCell ref="F18:K18"/>
    <mergeCell ref="A18:A21"/>
    <mergeCell ref="B18:B21"/>
    <mergeCell ref="C18:C21"/>
    <mergeCell ref="D18:D21"/>
    <mergeCell ref="E18:E21"/>
    <mergeCell ref="A17:C17"/>
    <mergeCell ref="A2:N2"/>
    <mergeCell ref="A3:N3"/>
    <mergeCell ref="A4:N4"/>
    <mergeCell ref="A6:C6"/>
    <mergeCell ref="A7:E7"/>
    <mergeCell ref="A8:E8"/>
    <mergeCell ref="A9:E9"/>
    <mergeCell ref="A10:E10"/>
    <mergeCell ref="A11:E11"/>
    <mergeCell ref="A12:E12"/>
    <mergeCell ref="A13:C13"/>
  </mergeCells>
  <pageMargins left="0.70866141732283472" right="0.70866141732283472" top="0.74803149606299213" bottom="0.74803149606299213" header="0.31496062992125984" footer="0.31496062992125984"/>
  <pageSetup paperSize="9" scale="69" fitToHeight="0" orientation="landscape" r:id="rId1"/>
  <rowBreaks count="3" manualBreakCount="3">
    <brk id="28" max="13" man="1"/>
    <brk id="46" max="16383" man="1"/>
    <brk id="62"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A2552-EF22-4AD3-9D82-003B29805A53}">
  <sheetPr>
    <pageSetUpPr fitToPage="1"/>
  </sheetPr>
  <dimension ref="A1:O43"/>
  <sheetViews>
    <sheetView workbookViewId="0">
      <selection activeCell="A3" sqref="A3:N3"/>
    </sheetView>
  </sheetViews>
  <sheetFormatPr baseColWidth="10" defaultRowHeight="15" x14ac:dyDescent="0.25"/>
  <cols>
    <col min="5" max="5" width="24.140625" customWidth="1"/>
    <col min="7" max="7" width="13.5703125" customWidth="1"/>
    <col min="9" max="9" width="15" customWidth="1"/>
    <col min="11" max="11" width="14.85546875" customWidth="1"/>
    <col min="12" max="12" width="7.85546875" customWidth="1"/>
    <col min="13" max="13" width="8.7109375" customWidth="1"/>
  </cols>
  <sheetData>
    <row r="1" spans="1:15" x14ac:dyDescent="0.25">
      <c r="A1" s="64"/>
      <c r="B1" s="64"/>
      <c r="C1" s="64"/>
      <c r="D1" s="64"/>
      <c r="E1" s="64"/>
      <c r="F1" s="64"/>
      <c r="G1" s="64"/>
      <c r="H1" s="64"/>
      <c r="I1" s="64"/>
      <c r="J1" s="64"/>
      <c r="K1" s="64"/>
      <c r="L1" s="64"/>
      <c r="M1" s="64"/>
      <c r="N1" s="64"/>
      <c r="O1" s="64"/>
    </row>
    <row r="2" spans="1:15" ht="16.5" x14ac:dyDescent="0.25">
      <c r="A2" s="452" t="s">
        <v>0</v>
      </c>
      <c r="B2" s="452"/>
      <c r="C2" s="452"/>
      <c r="D2" s="452"/>
      <c r="E2" s="452"/>
      <c r="F2" s="452"/>
      <c r="G2" s="452"/>
      <c r="H2" s="452"/>
      <c r="I2" s="452"/>
      <c r="J2" s="452"/>
      <c r="K2" s="452"/>
      <c r="L2" s="452"/>
      <c r="M2" s="452"/>
      <c r="N2" s="452"/>
      <c r="O2" s="64"/>
    </row>
    <row r="3" spans="1:15" ht="16.5" x14ac:dyDescent="0.25">
      <c r="A3" s="452" t="s">
        <v>796</v>
      </c>
      <c r="B3" s="452"/>
      <c r="C3" s="452"/>
      <c r="D3" s="452"/>
      <c r="E3" s="452"/>
      <c r="F3" s="452"/>
      <c r="G3" s="452"/>
      <c r="H3" s="452"/>
      <c r="I3" s="452"/>
      <c r="J3" s="452"/>
      <c r="K3" s="452"/>
      <c r="L3" s="452"/>
      <c r="M3" s="452"/>
      <c r="N3" s="452"/>
      <c r="O3" s="64"/>
    </row>
    <row r="4" spans="1:15" ht="16.5" x14ac:dyDescent="0.25">
      <c r="A4" s="452" t="s">
        <v>1</v>
      </c>
      <c r="B4" s="452"/>
      <c r="C4" s="452"/>
      <c r="D4" s="452"/>
      <c r="E4" s="452"/>
      <c r="F4" s="452"/>
      <c r="G4" s="452"/>
      <c r="H4" s="452"/>
      <c r="I4" s="452"/>
      <c r="J4" s="452"/>
      <c r="K4" s="452"/>
      <c r="L4" s="452"/>
      <c r="M4" s="452"/>
      <c r="N4" s="452"/>
      <c r="O4" s="64"/>
    </row>
    <row r="5" spans="1:15" x14ac:dyDescent="0.25">
      <c r="A5" s="64"/>
      <c r="B5" s="64"/>
      <c r="C5" s="64"/>
      <c r="D5" s="64"/>
      <c r="E5" s="64"/>
      <c r="F5" s="64"/>
      <c r="G5" s="64"/>
      <c r="H5" s="64"/>
      <c r="I5" s="64"/>
      <c r="J5" s="64"/>
      <c r="K5" s="64"/>
      <c r="L5" s="64"/>
      <c r="M5" s="64"/>
      <c r="N5" s="64"/>
      <c r="O5" s="64"/>
    </row>
    <row r="6" spans="1:15" x14ac:dyDescent="0.25">
      <c r="A6" s="453" t="s">
        <v>2</v>
      </c>
      <c r="B6" s="453"/>
      <c r="C6" s="453"/>
      <c r="D6" s="65"/>
      <c r="E6" s="65"/>
      <c r="F6" s="65"/>
      <c r="G6" s="41"/>
      <c r="H6" s="41"/>
      <c r="I6" s="41"/>
      <c r="J6" s="41"/>
      <c r="K6" s="41"/>
      <c r="L6" s="41"/>
      <c r="M6" s="41"/>
      <c r="N6" s="41"/>
      <c r="O6" s="64"/>
    </row>
    <row r="7" spans="1:15" x14ac:dyDescent="0.25">
      <c r="A7" s="454" t="s">
        <v>457</v>
      </c>
      <c r="B7" s="455"/>
      <c r="C7" s="455"/>
      <c r="D7" s="455"/>
      <c r="E7" s="455"/>
      <c r="F7" s="66"/>
      <c r="G7" s="67"/>
      <c r="H7" s="67"/>
      <c r="I7" s="67"/>
      <c r="J7" s="67"/>
      <c r="K7" s="67"/>
      <c r="L7" s="67"/>
      <c r="M7" s="67"/>
      <c r="N7" s="68"/>
      <c r="O7" s="64"/>
    </row>
    <row r="8" spans="1:15" x14ac:dyDescent="0.25">
      <c r="A8" s="456" t="s">
        <v>458</v>
      </c>
      <c r="B8" s="453"/>
      <c r="C8" s="453"/>
      <c r="D8" s="453"/>
      <c r="E8" s="453"/>
      <c r="F8" s="71"/>
      <c r="G8" s="69"/>
      <c r="H8" s="69"/>
      <c r="I8" s="69"/>
      <c r="J8" s="69"/>
      <c r="K8" s="69"/>
      <c r="L8" s="69"/>
      <c r="M8" s="69"/>
      <c r="N8" s="72"/>
      <c r="O8" s="64"/>
    </row>
    <row r="9" spans="1:15" x14ac:dyDescent="0.25">
      <c r="A9" s="456" t="s">
        <v>459</v>
      </c>
      <c r="B9" s="453"/>
      <c r="C9" s="453"/>
      <c r="D9" s="453"/>
      <c r="E9" s="453"/>
      <c r="F9" s="71"/>
      <c r="G9" s="69"/>
      <c r="H9" s="69"/>
      <c r="I9" s="69"/>
      <c r="J9" s="69"/>
      <c r="K9" s="69"/>
      <c r="L9" s="69"/>
      <c r="M9" s="69"/>
      <c r="N9" s="72"/>
      <c r="O9" s="64"/>
    </row>
    <row r="10" spans="1:15" ht="15" customHeight="1" x14ac:dyDescent="0.25">
      <c r="A10" s="459" t="s">
        <v>460</v>
      </c>
      <c r="B10" s="460"/>
      <c r="C10" s="460"/>
      <c r="D10" s="460"/>
      <c r="E10" s="460"/>
      <c r="F10" s="460"/>
      <c r="G10" s="460"/>
      <c r="H10" s="69"/>
      <c r="I10" s="69"/>
      <c r="J10" s="69"/>
      <c r="K10" s="69"/>
      <c r="L10" s="69"/>
      <c r="M10" s="69"/>
      <c r="N10" s="72"/>
      <c r="O10" s="64"/>
    </row>
    <row r="11" spans="1:15" x14ac:dyDescent="0.25">
      <c r="A11" s="456" t="s">
        <v>461</v>
      </c>
      <c r="B11" s="453"/>
      <c r="C11" s="453"/>
      <c r="D11" s="453"/>
      <c r="E11" s="453"/>
      <c r="F11" s="71"/>
      <c r="G11" s="69"/>
      <c r="H11" s="69"/>
      <c r="I11" s="69"/>
      <c r="J11" s="69"/>
      <c r="K11" s="69"/>
      <c r="L11" s="69"/>
      <c r="M11" s="69"/>
      <c r="N11" s="72"/>
      <c r="O11" s="64"/>
    </row>
    <row r="12" spans="1:15" x14ac:dyDescent="0.25">
      <c r="A12" s="457" t="s">
        <v>462</v>
      </c>
      <c r="B12" s="458"/>
      <c r="C12" s="458"/>
      <c r="D12" s="458"/>
      <c r="E12" s="458"/>
      <c r="F12" s="11"/>
      <c r="G12" s="12"/>
      <c r="H12" s="12"/>
      <c r="I12" s="12"/>
      <c r="J12" s="105"/>
      <c r="K12" s="105"/>
      <c r="L12" s="105"/>
      <c r="M12" s="105"/>
      <c r="N12" s="90"/>
      <c r="O12" s="64"/>
    </row>
    <row r="13" spans="1:15" x14ac:dyDescent="0.25">
      <c r="A13" s="451" t="s">
        <v>9</v>
      </c>
      <c r="B13" s="451"/>
      <c r="C13" s="451"/>
      <c r="D13" s="73"/>
      <c r="E13" s="74"/>
      <c r="F13" s="74"/>
      <c r="G13" s="74"/>
      <c r="H13" s="74"/>
      <c r="I13" s="74"/>
      <c r="J13" s="74"/>
      <c r="K13" s="74"/>
      <c r="L13" s="74"/>
      <c r="M13" s="74"/>
      <c r="N13" s="74"/>
      <c r="O13" s="64"/>
    </row>
    <row r="14" spans="1:15" x14ac:dyDescent="0.25">
      <c r="A14" s="75" t="s">
        <v>463</v>
      </c>
      <c r="B14" s="76"/>
      <c r="C14" s="77"/>
      <c r="D14" s="77"/>
      <c r="E14" s="77"/>
      <c r="F14" s="77"/>
      <c r="G14" s="77"/>
      <c r="H14" s="77"/>
      <c r="I14" s="78"/>
      <c r="J14" s="79"/>
      <c r="K14" s="79"/>
      <c r="L14" s="79"/>
      <c r="M14" s="79"/>
      <c r="N14" s="79"/>
      <c r="O14" s="64"/>
    </row>
    <row r="15" spans="1:15" x14ac:dyDescent="0.25">
      <c r="A15" s="80" t="s">
        <v>52</v>
      </c>
      <c r="B15" s="79" t="s">
        <v>53</v>
      </c>
      <c r="C15" s="81"/>
      <c r="D15" s="81"/>
      <c r="E15" s="79"/>
      <c r="F15" s="79"/>
      <c r="G15" s="79"/>
      <c r="H15" s="79"/>
      <c r="I15" s="82"/>
      <c r="J15" s="79"/>
      <c r="K15" s="79"/>
      <c r="L15" s="79"/>
      <c r="M15" s="79"/>
      <c r="N15" s="79"/>
      <c r="O15" s="64"/>
    </row>
    <row r="16" spans="1:15" x14ac:dyDescent="0.25">
      <c r="A16" s="83" t="s">
        <v>464</v>
      </c>
      <c r="B16" s="84"/>
      <c r="C16" s="84"/>
      <c r="D16" s="84"/>
      <c r="E16" s="85"/>
      <c r="F16" s="85"/>
      <c r="G16" s="85"/>
      <c r="H16" s="85"/>
      <c r="I16" s="86"/>
      <c r="J16" s="79"/>
      <c r="K16" s="79"/>
      <c r="L16" s="79"/>
      <c r="M16" s="79"/>
      <c r="N16" s="79"/>
      <c r="O16" s="64"/>
    </row>
    <row r="17" spans="1:15" x14ac:dyDescent="0.25">
      <c r="A17" s="451" t="s">
        <v>13</v>
      </c>
      <c r="B17" s="451"/>
      <c r="C17" s="451"/>
      <c r="D17" s="73"/>
      <c r="E17" s="74"/>
      <c r="F17" s="74"/>
      <c r="G17" s="74"/>
      <c r="H17" s="74"/>
      <c r="I17" s="74"/>
      <c r="J17" s="74"/>
      <c r="K17" s="74"/>
      <c r="L17" s="74"/>
      <c r="M17" s="74"/>
      <c r="N17" s="74"/>
      <c r="O17" s="64"/>
    </row>
    <row r="18" spans="1:15" x14ac:dyDescent="0.25">
      <c r="A18" s="433" t="s">
        <v>14</v>
      </c>
      <c r="B18" s="433" t="s">
        <v>15</v>
      </c>
      <c r="C18" s="433" t="s">
        <v>16</v>
      </c>
      <c r="D18" s="433" t="s">
        <v>17</v>
      </c>
      <c r="E18" s="436" t="s">
        <v>18</v>
      </c>
      <c r="F18" s="437" t="s">
        <v>19</v>
      </c>
      <c r="G18" s="437"/>
      <c r="H18" s="437"/>
      <c r="I18" s="437"/>
      <c r="J18" s="437"/>
      <c r="K18" s="438"/>
      <c r="L18" s="439" t="s">
        <v>20</v>
      </c>
      <c r="M18" s="440"/>
      <c r="N18" s="441"/>
      <c r="O18" s="64"/>
    </row>
    <row r="19" spans="1:15" x14ac:dyDescent="0.25">
      <c r="A19" s="434"/>
      <c r="B19" s="434"/>
      <c r="C19" s="434"/>
      <c r="D19" s="434"/>
      <c r="E19" s="436"/>
      <c r="F19" s="445" t="s">
        <v>21</v>
      </c>
      <c r="G19" s="446"/>
      <c r="H19" s="445" t="s">
        <v>22</v>
      </c>
      <c r="I19" s="446"/>
      <c r="J19" s="445" t="s">
        <v>23</v>
      </c>
      <c r="K19" s="449"/>
      <c r="L19" s="442"/>
      <c r="M19" s="443"/>
      <c r="N19" s="444"/>
      <c r="O19" s="64"/>
    </row>
    <row r="20" spans="1:15" x14ac:dyDescent="0.25">
      <c r="A20" s="434"/>
      <c r="B20" s="434"/>
      <c r="C20" s="434"/>
      <c r="D20" s="434"/>
      <c r="E20" s="436"/>
      <c r="F20" s="447"/>
      <c r="G20" s="448"/>
      <c r="H20" s="447"/>
      <c r="I20" s="448"/>
      <c r="J20" s="447"/>
      <c r="K20" s="450"/>
      <c r="L20" s="437" t="s">
        <v>24</v>
      </c>
      <c r="M20" s="437" t="s">
        <v>25</v>
      </c>
      <c r="N20" s="437"/>
      <c r="O20" s="64"/>
    </row>
    <row r="21" spans="1:15" ht="51" x14ac:dyDescent="0.25">
      <c r="A21" s="435"/>
      <c r="B21" s="435"/>
      <c r="C21" s="435"/>
      <c r="D21" s="435"/>
      <c r="E21" s="436"/>
      <c r="F21" s="87" t="s">
        <v>26</v>
      </c>
      <c r="G21" s="88" t="s">
        <v>27</v>
      </c>
      <c r="H21" s="87" t="s">
        <v>26</v>
      </c>
      <c r="I21" s="88" t="s">
        <v>27</v>
      </c>
      <c r="J21" s="87" t="s">
        <v>26</v>
      </c>
      <c r="K21" s="89" t="s">
        <v>27</v>
      </c>
      <c r="L21" s="437"/>
      <c r="M21" s="87" t="s">
        <v>28</v>
      </c>
      <c r="N21" s="87" t="s">
        <v>23</v>
      </c>
      <c r="O21" s="64"/>
    </row>
    <row r="22" spans="1:15" ht="39.75" customHeight="1" x14ac:dyDescent="0.25">
      <c r="A22" s="117" t="s">
        <v>34</v>
      </c>
      <c r="B22" s="118" t="s">
        <v>54</v>
      </c>
      <c r="C22" s="118" t="s">
        <v>34</v>
      </c>
      <c r="D22" s="120" t="s">
        <v>55</v>
      </c>
      <c r="E22" s="120" t="s">
        <v>56</v>
      </c>
      <c r="F22" s="119" t="s">
        <v>57</v>
      </c>
      <c r="G22" s="122">
        <v>208</v>
      </c>
      <c r="H22" s="119" t="s">
        <v>34</v>
      </c>
      <c r="I22" s="122">
        <v>0</v>
      </c>
      <c r="J22" s="119" t="s">
        <v>34</v>
      </c>
      <c r="K22" s="123">
        <v>0</v>
      </c>
      <c r="L22" s="122">
        <v>0</v>
      </c>
      <c r="M22" s="122">
        <v>0</v>
      </c>
      <c r="N22" s="122">
        <v>0</v>
      </c>
      <c r="O22" s="64"/>
    </row>
    <row r="23" spans="1:15" x14ac:dyDescent="0.25">
      <c r="A23" s="41"/>
      <c r="B23" s="41"/>
      <c r="C23" s="92"/>
      <c r="D23" s="92"/>
      <c r="E23" s="93" t="s">
        <v>42</v>
      </c>
      <c r="F23" s="74"/>
      <c r="G23" s="91">
        <v>208</v>
      </c>
      <c r="H23" s="74"/>
      <c r="I23" s="91">
        <v>0</v>
      </c>
      <c r="J23" s="74"/>
      <c r="K23" s="91">
        <v>0</v>
      </c>
      <c r="L23" s="91">
        <v>0</v>
      </c>
      <c r="M23" s="91">
        <v>0</v>
      </c>
      <c r="N23" s="91">
        <v>0</v>
      </c>
      <c r="O23" s="64"/>
    </row>
    <row r="24" spans="1:15" x14ac:dyDescent="0.25">
      <c r="A24" s="41"/>
      <c r="B24" s="41"/>
      <c r="C24" s="92"/>
      <c r="D24" s="92"/>
      <c r="E24" s="93"/>
      <c r="F24" s="74"/>
      <c r="G24" s="74"/>
      <c r="H24" s="74"/>
      <c r="I24" s="74"/>
      <c r="J24" s="74"/>
      <c r="K24" s="74"/>
      <c r="L24" s="74"/>
      <c r="M24" s="74"/>
      <c r="N24" s="74"/>
      <c r="O24" s="64"/>
    </row>
    <row r="25" spans="1:15" x14ac:dyDescent="0.25">
      <c r="A25" s="41"/>
      <c r="B25" s="41"/>
      <c r="C25" s="92"/>
      <c r="D25" s="92"/>
      <c r="E25" s="93" t="s">
        <v>43</v>
      </c>
      <c r="F25" s="74"/>
      <c r="G25" s="431">
        <v>208</v>
      </c>
      <c r="H25" s="432"/>
      <c r="I25" s="74"/>
      <c r="J25" s="74"/>
      <c r="K25" s="74"/>
      <c r="L25" s="74"/>
      <c r="M25" s="74"/>
      <c r="N25" s="74"/>
      <c r="O25" s="64"/>
    </row>
    <row r="26" spans="1:15" x14ac:dyDescent="0.25">
      <c r="A26" s="41"/>
      <c r="B26" s="41"/>
      <c r="C26" s="92"/>
      <c r="D26" s="92"/>
      <c r="E26" s="93"/>
      <c r="F26" s="74"/>
      <c r="G26" s="74"/>
      <c r="H26" s="74"/>
      <c r="I26" s="74"/>
      <c r="J26" s="74"/>
      <c r="K26" s="74"/>
      <c r="L26" s="74"/>
      <c r="M26" s="74"/>
      <c r="N26" s="74"/>
      <c r="O26" s="64"/>
    </row>
    <row r="27" spans="1:15" x14ac:dyDescent="0.25">
      <c r="A27" s="41"/>
      <c r="B27" s="41"/>
      <c r="C27" s="92"/>
      <c r="D27" s="92"/>
      <c r="E27" s="93" t="s">
        <v>44</v>
      </c>
      <c r="F27" s="74"/>
      <c r="G27" s="431">
        <v>208</v>
      </c>
      <c r="H27" s="432"/>
      <c r="I27" s="74"/>
      <c r="J27" s="74"/>
      <c r="K27" s="74"/>
      <c r="L27" s="74"/>
      <c r="M27" s="74"/>
      <c r="N27" s="74"/>
      <c r="O27" s="64"/>
    </row>
    <row r="28" spans="1:15" x14ac:dyDescent="0.25">
      <c r="A28" s="451" t="s">
        <v>9</v>
      </c>
      <c r="B28" s="451"/>
      <c r="C28" s="451"/>
      <c r="D28" s="73"/>
      <c r="E28" s="74"/>
      <c r="F28" s="74"/>
      <c r="G28" s="74"/>
      <c r="H28" s="74"/>
      <c r="I28" s="74"/>
      <c r="J28" s="74"/>
      <c r="K28" s="74"/>
      <c r="L28" s="74"/>
      <c r="M28" s="74"/>
      <c r="N28" s="74"/>
      <c r="O28" s="64"/>
    </row>
    <row r="29" spans="1:15" x14ac:dyDescent="0.25">
      <c r="A29" s="75" t="s">
        <v>465</v>
      </c>
      <c r="B29" s="76"/>
      <c r="C29" s="77"/>
      <c r="D29" s="77"/>
      <c r="E29" s="77"/>
      <c r="F29" s="77"/>
      <c r="G29" s="77"/>
      <c r="H29" s="77"/>
      <c r="I29" s="77"/>
      <c r="J29" s="77"/>
      <c r="K29" s="77"/>
      <c r="L29" s="77"/>
      <c r="M29" s="77"/>
      <c r="N29" s="78"/>
      <c r="O29" s="64"/>
    </row>
    <row r="30" spans="1:15" x14ac:dyDescent="0.25">
      <c r="A30" s="80" t="s">
        <v>52</v>
      </c>
      <c r="B30" s="79" t="s">
        <v>58</v>
      </c>
      <c r="C30" s="81"/>
      <c r="D30" s="81"/>
      <c r="E30" s="79"/>
      <c r="F30" s="79"/>
      <c r="G30" s="79"/>
      <c r="H30" s="79"/>
      <c r="I30" s="79"/>
      <c r="J30" s="79"/>
      <c r="K30" s="79"/>
      <c r="L30" s="79"/>
      <c r="M30" s="79"/>
      <c r="N30" s="82"/>
      <c r="O30" s="64"/>
    </row>
    <row r="31" spans="1:15" x14ac:dyDescent="0.25">
      <c r="A31" s="83" t="s">
        <v>466</v>
      </c>
      <c r="B31" s="84"/>
      <c r="C31" s="84"/>
      <c r="D31" s="84"/>
      <c r="E31" s="85"/>
      <c r="F31" s="85"/>
      <c r="G31" s="85"/>
      <c r="H31" s="85"/>
      <c r="I31" s="85"/>
      <c r="J31" s="85"/>
      <c r="K31" s="85"/>
      <c r="L31" s="85"/>
      <c r="M31" s="85"/>
      <c r="N31" s="86"/>
      <c r="O31" s="64"/>
    </row>
    <row r="32" spans="1:15" x14ac:dyDescent="0.25">
      <c r="A32" s="451" t="s">
        <v>13</v>
      </c>
      <c r="B32" s="451"/>
      <c r="C32" s="451"/>
      <c r="D32" s="73"/>
      <c r="E32" s="74"/>
      <c r="F32" s="74"/>
      <c r="G32" s="74"/>
      <c r="H32" s="74"/>
      <c r="I32" s="74"/>
      <c r="J32" s="74"/>
      <c r="K32" s="74"/>
      <c r="L32" s="74"/>
      <c r="M32" s="74"/>
      <c r="N32" s="74"/>
      <c r="O32" s="64"/>
    </row>
    <row r="33" spans="1:15" x14ac:dyDescent="0.25">
      <c r="A33" s="433" t="s">
        <v>14</v>
      </c>
      <c r="B33" s="433" t="s">
        <v>15</v>
      </c>
      <c r="C33" s="433" t="s">
        <v>16</v>
      </c>
      <c r="D33" s="433" t="s">
        <v>17</v>
      </c>
      <c r="E33" s="436" t="s">
        <v>18</v>
      </c>
      <c r="F33" s="437" t="s">
        <v>19</v>
      </c>
      <c r="G33" s="437"/>
      <c r="H33" s="437"/>
      <c r="I33" s="437"/>
      <c r="J33" s="437"/>
      <c r="K33" s="438"/>
      <c r="L33" s="439" t="s">
        <v>20</v>
      </c>
      <c r="M33" s="440"/>
      <c r="N33" s="441"/>
      <c r="O33" s="64"/>
    </row>
    <row r="34" spans="1:15" x14ac:dyDescent="0.25">
      <c r="A34" s="434"/>
      <c r="B34" s="434"/>
      <c r="C34" s="434"/>
      <c r="D34" s="434"/>
      <c r="E34" s="436"/>
      <c r="F34" s="445" t="s">
        <v>21</v>
      </c>
      <c r="G34" s="446"/>
      <c r="H34" s="445" t="s">
        <v>22</v>
      </c>
      <c r="I34" s="446"/>
      <c r="J34" s="445" t="s">
        <v>23</v>
      </c>
      <c r="K34" s="449"/>
      <c r="L34" s="442"/>
      <c r="M34" s="443"/>
      <c r="N34" s="444"/>
      <c r="O34" s="64"/>
    </row>
    <row r="35" spans="1:15" x14ac:dyDescent="0.25">
      <c r="A35" s="434"/>
      <c r="B35" s="434"/>
      <c r="C35" s="434"/>
      <c r="D35" s="434"/>
      <c r="E35" s="436"/>
      <c r="F35" s="447"/>
      <c r="G35" s="448"/>
      <c r="H35" s="447"/>
      <c r="I35" s="448"/>
      <c r="J35" s="447"/>
      <c r="K35" s="450"/>
      <c r="L35" s="437" t="s">
        <v>24</v>
      </c>
      <c r="M35" s="437" t="s">
        <v>25</v>
      </c>
      <c r="N35" s="437"/>
      <c r="O35" s="64"/>
    </row>
    <row r="36" spans="1:15" ht="51" x14ac:dyDescent="0.25">
      <c r="A36" s="435"/>
      <c r="B36" s="435"/>
      <c r="C36" s="435"/>
      <c r="D36" s="435"/>
      <c r="E36" s="436"/>
      <c r="F36" s="87" t="s">
        <v>26</v>
      </c>
      <c r="G36" s="88" t="s">
        <v>27</v>
      </c>
      <c r="H36" s="87" t="s">
        <v>26</v>
      </c>
      <c r="I36" s="88" t="s">
        <v>27</v>
      </c>
      <c r="J36" s="87" t="s">
        <v>26</v>
      </c>
      <c r="K36" s="89" t="s">
        <v>27</v>
      </c>
      <c r="L36" s="437"/>
      <c r="M36" s="87" t="s">
        <v>28</v>
      </c>
      <c r="N36" s="87" t="s">
        <v>23</v>
      </c>
      <c r="O36" s="64"/>
    </row>
    <row r="37" spans="1:15" ht="76.5" x14ac:dyDescent="0.25">
      <c r="A37" s="118" t="s">
        <v>59</v>
      </c>
      <c r="B37" s="119" t="s">
        <v>34</v>
      </c>
      <c r="C37" s="120" t="s">
        <v>60</v>
      </c>
      <c r="D37" s="121" t="s">
        <v>34</v>
      </c>
      <c r="E37" s="120" t="s">
        <v>61</v>
      </c>
      <c r="F37" s="119" t="s">
        <v>34</v>
      </c>
      <c r="G37" s="122">
        <v>0</v>
      </c>
      <c r="H37" s="119" t="s">
        <v>62</v>
      </c>
      <c r="I37" s="122">
        <v>242</v>
      </c>
      <c r="J37" s="119" t="s">
        <v>34</v>
      </c>
      <c r="K37" s="123">
        <v>0</v>
      </c>
      <c r="L37" s="122">
        <v>0</v>
      </c>
      <c r="M37" s="122">
        <v>0</v>
      </c>
      <c r="N37" s="122">
        <v>0</v>
      </c>
      <c r="O37" s="64"/>
    </row>
    <row r="38" spans="1:15" x14ac:dyDescent="0.25">
      <c r="A38" s="41"/>
      <c r="B38" s="41"/>
      <c r="C38" s="92"/>
      <c r="D38" s="92"/>
      <c r="E38" s="93" t="s">
        <v>42</v>
      </c>
      <c r="F38" s="74"/>
      <c r="G38" s="91">
        <v>0</v>
      </c>
      <c r="H38" s="74"/>
      <c r="I38" s="91">
        <v>242</v>
      </c>
      <c r="J38" s="74"/>
      <c r="K38" s="91">
        <v>0</v>
      </c>
      <c r="L38" s="91">
        <v>0</v>
      </c>
      <c r="M38" s="91">
        <v>0</v>
      </c>
      <c r="N38" s="91">
        <v>0</v>
      </c>
      <c r="O38" s="64"/>
    </row>
    <row r="39" spans="1:15" x14ac:dyDescent="0.25">
      <c r="A39" s="41"/>
      <c r="B39" s="41"/>
      <c r="C39" s="92"/>
      <c r="D39" s="92"/>
      <c r="E39" s="93"/>
      <c r="F39" s="74"/>
      <c r="G39" s="74"/>
      <c r="H39" s="74"/>
      <c r="I39" s="74"/>
      <c r="J39" s="74"/>
      <c r="K39" s="74"/>
      <c r="L39" s="74"/>
      <c r="M39" s="74"/>
      <c r="N39" s="74"/>
      <c r="O39" s="64"/>
    </row>
    <row r="40" spans="1:15" x14ac:dyDescent="0.25">
      <c r="A40" s="41"/>
      <c r="B40" s="41"/>
      <c r="C40" s="92"/>
      <c r="D40" s="92"/>
      <c r="E40" s="93" t="s">
        <v>43</v>
      </c>
      <c r="F40" s="74"/>
      <c r="G40" s="431">
        <v>242</v>
      </c>
      <c r="H40" s="432"/>
      <c r="I40" s="74"/>
      <c r="J40" s="74"/>
      <c r="K40" s="74"/>
      <c r="L40" s="74"/>
      <c r="M40" s="74"/>
      <c r="N40" s="74"/>
      <c r="O40" s="64"/>
    </row>
    <row r="41" spans="1:15" x14ac:dyDescent="0.25">
      <c r="A41" s="41"/>
      <c r="B41" s="41"/>
      <c r="C41" s="92"/>
      <c r="D41" s="92"/>
      <c r="E41" s="93"/>
      <c r="F41" s="74"/>
      <c r="G41" s="74"/>
      <c r="H41" s="74"/>
      <c r="I41" s="74"/>
      <c r="J41" s="74"/>
      <c r="K41" s="74"/>
      <c r="L41" s="74"/>
      <c r="M41" s="74"/>
      <c r="N41" s="74"/>
      <c r="O41" s="64"/>
    </row>
    <row r="42" spans="1:15" x14ac:dyDescent="0.25">
      <c r="A42" s="41"/>
      <c r="B42" s="41"/>
      <c r="C42" s="92"/>
      <c r="D42" s="92"/>
      <c r="E42" s="93" t="s">
        <v>44</v>
      </c>
      <c r="F42" s="74"/>
      <c r="G42" s="431">
        <v>242</v>
      </c>
      <c r="H42" s="432"/>
      <c r="I42" s="74"/>
      <c r="J42" s="74"/>
      <c r="K42" s="74"/>
      <c r="L42" s="74"/>
      <c r="M42" s="74"/>
      <c r="N42" s="74"/>
      <c r="O42" s="64"/>
    </row>
    <row r="43" spans="1:15" x14ac:dyDescent="0.25">
      <c r="A43" s="64"/>
      <c r="B43" s="64"/>
      <c r="C43" s="64"/>
      <c r="D43" s="64"/>
      <c r="E43" s="64"/>
      <c r="F43" s="64"/>
      <c r="G43" s="64"/>
      <c r="H43" s="64"/>
      <c r="I43" s="64"/>
      <c r="J43" s="64"/>
      <c r="K43" s="64"/>
      <c r="L43" s="64"/>
      <c r="M43" s="64"/>
      <c r="N43" s="64"/>
      <c r="O43" s="64"/>
    </row>
  </sheetData>
  <mergeCells count="42">
    <mergeCell ref="G25:H25"/>
    <mergeCell ref="G27:H27"/>
    <mergeCell ref="L18:N19"/>
    <mergeCell ref="F19:G20"/>
    <mergeCell ref="H19:I20"/>
    <mergeCell ref="J19:K20"/>
    <mergeCell ref="L20:L21"/>
    <mergeCell ref="M20:N20"/>
    <mergeCell ref="F18:K18"/>
    <mergeCell ref="A18:A21"/>
    <mergeCell ref="B18:B21"/>
    <mergeCell ref="C18:C21"/>
    <mergeCell ref="D18:D21"/>
    <mergeCell ref="E18:E21"/>
    <mergeCell ref="A17:C17"/>
    <mergeCell ref="A2:N2"/>
    <mergeCell ref="A3:N3"/>
    <mergeCell ref="A4:N4"/>
    <mergeCell ref="A6:C6"/>
    <mergeCell ref="A7:E7"/>
    <mergeCell ref="A8:E8"/>
    <mergeCell ref="A9:E9"/>
    <mergeCell ref="A11:E11"/>
    <mergeCell ref="A12:E12"/>
    <mergeCell ref="A13:C13"/>
    <mergeCell ref="A10:G10"/>
    <mergeCell ref="A28:C28"/>
    <mergeCell ref="A32:C32"/>
    <mergeCell ref="A33:A36"/>
    <mergeCell ref="B33:B36"/>
    <mergeCell ref="C33:C36"/>
    <mergeCell ref="L33:N34"/>
    <mergeCell ref="F34:G35"/>
    <mergeCell ref="H34:I35"/>
    <mergeCell ref="J34:K35"/>
    <mergeCell ref="L35:L36"/>
    <mergeCell ref="M35:N35"/>
    <mergeCell ref="G40:H40"/>
    <mergeCell ref="G42:H42"/>
    <mergeCell ref="D33:D36"/>
    <mergeCell ref="E33:E36"/>
    <mergeCell ref="F33:K33"/>
  </mergeCells>
  <pageMargins left="0.70866141732283472" right="0.70866141732283472" top="0.74803149606299213" bottom="0.74803149606299213" header="0.31496062992125984" footer="0.31496062992125984"/>
  <pageSetup scale="69" fitToHeight="0" orientation="landscape"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96D4-2554-498A-8574-1CCF3FF9A9A0}">
  <sheetPr>
    <pageSetUpPr fitToPage="1"/>
  </sheetPr>
  <dimension ref="A1:O72"/>
  <sheetViews>
    <sheetView workbookViewId="0">
      <selection activeCell="A3" sqref="A3:N3"/>
    </sheetView>
  </sheetViews>
  <sheetFormatPr baseColWidth="10" defaultRowHeight="15" x14ac:dyDescent="0.25"/>
  <cols>
    <col min="1" max="1" width="10.42578125" customWidth="1"/>
    <col min="2" max="2" width="8.7109375" customWidth="1"/>
    <col min="3" max="3" width="21.28515625" customWidth="1"/>
    <col min="4" max="4" width="28.140625" customWidth="1"/>
    <col min="5" max="5" width="28.28515625" customWidth="1"/>
    <col min="7" max="7" width="14.140625" customWidth="1"/>
    <col min="9" max="9" width="13.85546875" customWidth="1"/>
    <col min="11" max="11" width="14" customWidth="1"/>
    <col min="12" max="12" width="7.42578125" customWidth="1"/>
    <col min="13" max="13" width="6.5703125" customWidth="1"/>
    <col min="14" max="14" width="11.5703125" customWidth="1"/>
  </cols>
  <sheetData>
    <row r="1" spans="1:15" x14ac:dyDescent="0.25">
      <c r="A1" s="39"/>
      <c r="B1" s="39"/>
      <c r="C1" s="39"/>
      <c r="D1" s="39"/>
      <c r="E1" s="39"/>
      <c r="F1" s="39"/>
      <c r="G1" s="39"/>
      <c r="H1" s="39"/>
      <c r="I1" s="39"/>
      <c r="J1" s="39"/>
      <c r="K1" s="39"/>
      <c r="L1" s="39"/>
      <c r="M1" s="39"/>
      <c r="N1" s="39"/>
      <c r="O1" s="39"/>
    </row>
    <row r="2" spans="1:15" ht="16.5" x14ac:dyDescent="0.25">
      <c r="A2" s="452" t="s">
        <v>0</v>
      </c>
      <c r="B2" s="452"/>
      <c r="C2" s="452"/>
      <c r="D2" s="452"/>
      <c r="E2" s="452"/>
      <c r="F2" s="452"/>
      <c r="G2" s="452"/>
      <c r="H2" s="452"/>
      <c r="I2" s="452"/>
      <c r="J2" s="452"/>
      <c r="K2" s="452"/>
      <c r="L2" s="452"/>
      <c r="M2" s="452"/>
      <c r="N2" s="452"/>
      <c r="O2" s="39"/>
    </row>
    <row r="3" spans="1:15" ht="16.5" x14ac:dyDescent="0.25">
      <c r="A3" s="452" t="s">
        <v>796</v>
      </c>
      <c r="B3" s="452"/>
      <c r="C3" s="452"/>
      <c r="D3" s="452"/>
      <c r="E3" s="452"/>
      <c r="F3" s="452"/>
      <c r="G3" s="452"/>
      <c r="H3" s="452"/>
      <c r="I3" s="452"/>
      <c r="J3" s="452"/>
      <c r="K3" s="452"/>
      <c r="L3" s="452"/>
      <c r="M3" s="452"/>
      <c r="N3" s="452"/>
      <c r="O3" s="39"/>
    </row>
    <row r="4" spans="1:15" ht="16.5" x14ac:dyDescent="0.25">
      <c r="A4" s="452" t="s">
        <v>1</v>
      </c>
      <c r="B4" s="452"/>
      <c r="C4" s="452"/>
      <c r="D4" s="452"/>
      <c r="E4" s="452"/>
      <c r="F4" s="452"/>
      <c r="G4" s="452"/>
      <c r="H4" s="452"/>
      <c r="I4" s="452"/>
      <c r="J4" s="452"/>
      <c r="K4" s="452"/>
      <c r="L4" s="452"/>
      <c r="M4" s="452"/>
      <c r="N4" s="452"/>
      <c r="O4" s="39"/>
    </row>
    <row r="5" spans="1:15" x14ac:dyDescent="0.25">
      <c r="A5" s="41"/>
      <c r="B5" s="41"/>
      <c r="C5" s="41"/>
      <c r="D5" s="41"/>
      <c r="E5" s="41"/>
      <c r="F5" s="41"/>
      <c r="G5" s="41"/>
      <c r="H5" s="41"/>
      <c r="I5" s="41"/>
      <c r="J5" s="41"/>
      <c r="K5" s="41"/>
      <c r="L5" s="41"/>
      <c r="M5" s="41"/>
      <c r="N5" s="41"/>
      <c r="O5" s="39"/>
    </row>
    <row r="6" spans="1:15" x14ac:dyDescent="0.25">
      <c r="A6" s="453" t="s">
        <v>2</v>
      </c>
      <c r="B6" s="453"/>
      <c r="C6" s="453"/>
      <c r="D6" s="65"/>
      <c r="E6" s="65"/>
      <c r="F6" s="65"/>
      <c r="G6" s="41"/>
      <c r="H6" s="41"/>
      <c r="I6" s="41"/>
      <c r="J6" s="41"/>
      <c r="K6" s="41"/>
      <c r="L6" s="41"/>
      <c r="M6" s="41"/>
      <c r="N6" s="41"/>
      <c r="O6" s="39"/>
    </row>
    <row r="7" spans="1:15" x14ac:dyDescent="0.25">
      <c r="A7" s="454" t="s">
        <v>467</v>
      </c>
      <c r="B7" s="455"/>
      <c r="C7" s="455"/>
      <c r="D7" s="455"/>
      <c r="E7" s="455"/>
      <c r="F7" s="66"/>
      <c r="G7" s="67"/>
      <c r="H7" s="67"/>
      <c r="I7" s="67"/>
      <c r="J7" s="67"/>
      <c r="K7" s="67"/>
      <c r="L7" s="67"/>
      <c r="M7" s="67"/>
      <c r="N7" s="68"/>
      <c r="O7" s="39"/>
    </row>
    <row r="8" spans="1:15" x14ac:dyDescent="0.25">
      <c r="A8" s="456" t="s">
        <v>468</v>
      </c>
      <c r="B8" s="453"/>
      <c r="C8" s="453"/>
      <c r="D8" s="453"/>
      <c r="E8" s="453"/>
      <c r="F8" s="71"/>
      <c r="G8" s="69"/>
      <c r="H8" s="69"/>
      <c r="I8" s="69"/>
      <c r="J8" s="69"/>
      <c r="K8" s="69"/>
      <c r="L8" s="69"/>
      <c r="M8" s="69"/>
      <c r="N8" s="72"/>
      <c r="O8" s="39"/>
    </row>
    <row r="9" spans="1:15" x14ac:dyDescent="0.25">
      <c r="A9" s="456" t="s">
        <v>63</v>
      </c>
      <c r="B9" s="453"/>
      <c r="C9" s="453"/>
      <c r="D9" s="453"/>
      <c r="E9" s="453"/>
      <c r="F9" s="71"/>
      <c r="G9" s="69"/>
      <c r="H9" s="69"/>
      <c r="I9" s="69"/>
      <c r="J9" s="69"/>
      <c r="K9" s="69"/>
      <c r="L9" s="69"/>
      <c r="M9" s="69"/>
      <c r="N9" s="72"/>
      <c r="O9" s="39"/>
    </row>
    <row r="10" spans="1:15" ht="15" customHeight="1" x14ac:dyDescent="0.25">
      <c r="A10" s="70"/>
      <c r="B10" s="65"/>
      <c r="C10" s="65"/>
      <c r="D10" s="65"/>
      <c r="E10" s="463" t="s">
        <v>64</v>
      </c>
      <c r="F10" s="463"/>
      <c r="G10" s="463"/>
      <c r="H10" s="69"/>
      <c r="I10" s="69"/>
      <c r="J10" s="69"/>
      <c r="K10" s="69"/>
      <c r="L10" s="69"/>
      <c r="M10" s="69"/>
      <c r="N10" s="72"/>
      <c r="O10" s="39"/>
    </row>
    <row r="11" spans="1:15" ht="16.5" customHeight="1" x14ac:dyDescent="0.25">
      <c r="A11" s="70"/>
      <c r="B11" s="65"/>
      <c r="C11" s="65"/>
      <c r="D11" s="65"/>
      <c r="E11" s="463" t="s">
        <v>96</v>
      </c>
      <c r="F11" s="463"/>
      <c r="G11" s="463"/>
      <c r="H11" s="69"/>
      <c r="I11" s="69"/>
      <c r="J11" s="69"/>
      <c r="K11" s="69"/>
      <c r="L11" s="69"/>
      <c r="M11" s="69"/>
      <c r="N11" s="72"/>
      <c r="O11" s="39"/>
    </row>
    <row r="12" spans="1:15" ht="22.5" customHeight="1" x14ac:dyDescent="0.25">
      <c r="A12" s="70"/>
      <c r="B12" s="65"/>
      <c r="C12" s="65"/>
      <c r="D12" s="65"/>
      <c r="E12" s="463" t="s">
        <v>65</v>
      </c>
      <c r="F12" s="463"/>
      <c r="G12" s="69"/>
      <c r="H12" s="69"/>
      <c r="I12" s="69"/>
      <c r="J12" s="69"/>
      <c r="K12" s="69"/>
      <c r="L12" s="69"/>
      <c r="M12" s="69"/>
      <c r="N12" s="72"/>
      <c r="O12" s="39"/>
    </row>
    <row r="13" spans="1:15" ht="15" customHeight="1" x14ac:dyDescent="0.25">
      <c r="A13" s="459" t="s">
        <v>469</v>
      </c>
      <c r="B13" s="460"/>
      <c r="C13" s="460"/>
      <c r="D13" s="460"/>
      <c r="E13" s="460"/>
      <c r="F13" s="460"/>
      <c r="G13" s="460"/>
      <c r="H13" s="69"/>
      <c r="I13" s="69"/>
      <c r="J13" s="69"/>
      <c r="K13" s="69"/>
      <c r="L13" s="69"/>
      <c r="M13" s="69"/>
      <c r="N13" s="72"/>
      <c r="O13" s="39"/>
    </row>
    <row r="14" spans="1:15" x14ac:dyDescent="0.25">
      <c r="A14" s="456" t="s">
        <v>470</v>
      </c>
      <c r="B14" s="453"/>
      <c r="C14" s="453"/>
      <c r="D14" s="453"/>
      <c r="E14" s="453"/>
      <c r="F14" s="71"/>
      <c r="G14" s="69"/>
      <c r="H14" s="69"/>
      <c r="I14" s="69"/>
      <c r="J14" s="69"/>
      <c r="K14" s="69"/>
      <c r="L14" s="69"/>
      <c r="M14" s="69"/>
      <c r="N14" s="72"/>
      <c r="O14" s="39"/>
    </row>
    <row r="15" spans="1:15" x14ac:dyDescent="0.25">
      <c r="A15" s="457" t="s">
        <v>471</v>
      </c>
      <c r="B15" s="458"/>
      <c r="C15" s="458"/>
      <c r="D15" s="458"/>
      <c r="E15" s="458"/>
      <c r="F15" s="11"/>
      <c r="G15" s="12"/>
      <c r="H15" s="12"/>
      <c r="I15" s="12"/>
      <c r="J15" s="105"/>
      <c r="K15" s="105"/>
      <c r="L15" s="105"/>
      <c r="M15" s="105"/>
      <c r="N15" s="90"/>
      <c r="O15" s="39"/>
    </row>
    <row r="16" spans="1:15" x14ac:dyDescent="0.25">
      <c r="A16" s="451" t="s">
        <v>9</v>
      </c>
      <c r="B16" s="451"/>
      <c r="C16" s="451"/>
      <c r="D16" s="73"/>
      <c r="E16" s="74"/>
      <c r="F16" s="74"/>
      <c r="G16" s="74"/>
      <c r="H16" s="74"/>
      <c r="I16" s="74"/>
      <c r="J16" s="74"/>
      <c r="K16" s="74"/>
      <c r="L16" s="74"/>
      <c r="M16" s="74"/>
      <c r="N16" s="74"/>
      <c r="O16" s="39"/>
    </row>
    <row r="17" spans="1:15" x14ac:dyDescent="0.25">
      <c r="A17" s="75" t="s">
        <v>10</v>
      </c>
      <c r="B17" s="76"/>
      <c r="C17" s="77"/>
      <c r="D17" s="77"/>
      <c r="E17" s="77"/>
      <c r="F17" s="77"/>
      <c r="G17" s="77"/>
      <c r="H17" s="77"/>
      <c r="I17" s="77"/>
      <c r="J17" s="77"/>
      <c r="K17" s="77"/>
      <c r="L17" s="77"/>
      <c r="M17" s="77"/>
      <c r="N17" s="78"/>
      <c r="O17" s="39"/>
    </row>
    <row r="18" spans="1:15" x14ac:dyDescent="0.25">
      <c r="A18" s="80" t="s">
        <v>52</v>
      </c>
      <c r="B18" s="79" t="s">
        <v>66</v>
      </c>
      <c r="C18" s="81"/>
      <c r="D18" s="81"/>
      <c r="E18" s="79"/>
      <c r="F18" s="79"/>
      <c r="G18" s="79"/>
      <c r="H18" s="79"/>
      <c r="I18" s="79"/>
      <c r="J18" s="79"/>
      <c r="K18" s="79"/>
      <c r="L18" s="79"/>
      <c r="M18" s="79"/>
      <c r="N18" s="82"/>
      <c r="O18" s="39"/>
    </row>
    <row r="19" spans="1:15" x14ac:dyDescent="0.25">
      <c r="A19" s="83" t="s">
        <v>472</v>
      </c>
      <c r="B19" s="84"/>
      <c r="C19" s="84"/>
      <c r="D19" s="84"/>
      <c r="E19" s="85"/>
      <c r="F19" s="85"/>
      <c r="G19" s="85"/>
      <c r="H19" s="85"/>
      <c r="I19" s="85"/>
      <c r="J19" s="85"/>
      <c r="K19" s="85"/>
      <c r="L19" s="85"/>
      <c r="M19" s="85"/>
      <c r="N19" s="86"/>
      <c r="O19" s="39"/>
    </row>
    <row r="20" spans="1:15" x14ac:dyDescent="0.25">
      <c r="A20" s="451" t="s">
        <v>13</v>
      </c>
      <c r="B20" s="451"/>
      <c r="C20" s="451"/>
      <c r="D20" s="73"/>
      <c r="E20" s="74"/>
      <c r="F20" s="74"/>
      <c r="G20" s="74"/>
      <c r="H20" s="74"/>
      <c r="I20" s="74"/>
      <c r="J20" s="74"/>
      <c r="K20" s="74"/>
      <c r="L20" s="74"/>
      <c r="M20" s="74"/>
      <c r="N20" s="74"/>
      <c r="O20" s="39"/>
    </row>
    <row r="21" spans="1:15" x14ac:dyDescent="0.25">
      <c r="A21" s="433" t="s">
        <v>14</v>
      </c>
      <c r="B21" s="433" t="s">
        <v>15</v>
      </c>
      <c r="C21" s="433" t="s">
        <v>16</v>
      </c>
      <c r="D21" s="433" t="s">
        <v>17</v>
      </c>
      <c r="E21" s="436" t="s">
        <v>18</v>
      </c>
      <c r="F21" s="437" t="s">
        <v>19</v>
      </c>
      <c r="G21" s="437"/>
      <c r="H21" s="437"/>
      <c r="I21" s="437"/>
      <c r="J21" s="437"/>
      <c r="K21" s="438"/>
      <c r="L21" s="439" t="s">
        <v>20</v>
      </c>
      <c r="M21" s="440"/>
      <c r="N21" s="441"/>
      <c r="O21" s="39"/>
    </row>
    <row r="22" spans="1:15" x14ac:dyDescent="0.25">
      <c r="A22" s="434"/>
      <c r="B22" s="434"/>
      <c r="C22" s="434"/>
      <c r="D22" s="434"/>
      <c r="E22" s="436"/>
      <c r="F22" s="445" t="s">
        <v>21</v>
      </c>
      <c r="G22" s="446"/>
      <c r="H22" s="445" t="s">
        <v>22</v>
      </c>
      <c r="I22" s="446"/>
      <c r="J22" s="445" t="s">
        <v>23</v>
      </c>
      <c r="K22" s="449"/>
      <c r="L22" s="442"/>
      <c r="M22" s="443"/>
      <c r="N22" s="444"/>
      <c r="O22" s="39"/>
    </row>
    <row r="23" spans="1:15" x14ac:dyDescent="0.25">
      <c r="A23" s="434"/>
      <c r="B23" s="434"/>
      <c r="C23" s="434"/>
      <c r="D23" s="434"/>
      <c r="E23" s="436"/>
      <c r="F23" s="447"/>
      <c r="G23" s="448"/>
      <c r="H23" s="447"/>
      <c r="I23" s="448"/>
      <c r="J23" s="447"/>
      <c r="K23" s="450"/>
      <c r="L23" s="437" t="s">
        <v>24</v>
      </c>
      <c r="M23" s="437" t="s">
        <v>25</v>
      </c>
      <c r="N23" s="437"/>
      <c r="O23" s="39"/>
    </row>
    <row r="24" spans="1:15" ht="38.25" x14ac:dyDescent="0.25">
      <c r="A24" s="435"/>
      <c r="B24" s="435"/>
      <c r="C24" s="435"/>
      <c r="D24" s="435"/>
      <c r="E24" s="436"/>
      <c r="F24" s="87" t="s">
        <v>26</v>
      </c>
      <c r="G24" s="88" t="s">
        <v>27</v>
      </c>
      <c r="H24" s="87" t="s">
        <v>26</v>
      </c>
      <c r="I24" s="88" t="s">
        <v>27</v>
      </c>
      <c r="J24" s="87" t="s">
        <v>26</v>
      </c>
      <c r="K24" s="89" t="s">
        <v>27</v>
      </c>
      <c r="L24" s="437"/>
      <c r="M24" s="87" t="s">
        <v>28</v>
      </c>
      <c r="N24" s="87" t="s">
        <v>23</v>
      </c>
      <c r="O24" s="39"/>
    </row>
    <row r="25" spans="1:15" ht="63.75" x14ac:dyDescent="0.25">
      <c r="A25" s="119" t="s">
        <v>67</v>
      </c>
      <c r="B25" s="119" t="s">
        <v>68</v>
      </c>
      <c r="C25" s="124" t="s">
        <v>69</v>
      </c>
      <c r="D25" s="124" t="s">
        <v>70</v>
      </c>
      <c r="E25" s="125" t="s">
        <v>71</v>
      </c>
      <c r="F25" s="119" t="s">
        <v>72</v>
      </c>
      <c r="G25" s="122">
        <v>85</v>
      </c>
      <c r="H25" s="121" t="s">
        <v>73</v>
      </c>
      <c r="I25" s="122">
        <v>284</v>
      </c>
      <c r="J25" s="119" t="s">
        <v>34</v>
      </c>
      <c r="K25" s="123">
        <v>0</v>
      </c>
      <c r="L25" s="122">
        <v>284</v>
      </c>
      <c r="M25" s="123">
        <v>0</v>
      </c>
      <c r="N25" s="123">
        <v>0</v>
      </c>
      <c r="O25" s="39"/>
    </row>
    <row r="26" spans="1:15" ht="38.25" x14ac:dyDescent="0.25">
      <c r="A26" s="119" t="s">
        <v>34</v>
      </c>
      <c r="B26" s="119" t="s">
        <v>74</v>
      </c>
      <c r="C26" s="121" t="s">
        <v>34</v>
      </c>
      <c r="D26" s="124" t="s">
        <v>75</v>
      </c>
      <c r="E26" s="125" t="s">
        <v>76</v>
      </c>
      <c r="F26" s="119" t="s">
        <v>34</v>
      </c>
      <c r="G26" s="122">
        <v>0</v>
      </c>
      <c r="H26" s="121" t="s">
        <v>77</v>
      </c>
      <c r="I26" s="122">
        <v>13</v>
      </c>
      <c r="J26" s="119" t="s">
        <v>34</v>
      </c>
      <c r="K26" s="123">
        <v>0</v>
      </c>
      <c r="L26" s="122">
        <v>13</v>
      </c>
      <c r="M26" s="123">
        <v>0</v>
      </c>
      <c r="N26" s="123">
        <v>0</v>
      </c>
      <c r="O26" s="39"/>
    </row>
    <row r="27" spans="1:15" ht="38.25" x14ac:dyDescent="0.25">
      <c r="A27" s="119" t="s">
        <v>78</v>
      </c>
      <c r="B27" s="119" t="s">
        <v>34</v>
      </c>
      <c r="C27" s="124" t="s">
        <v>79</v>
      </c>
      <c r="D27" s="121" t="s">
        <v>34</v>
      </c>
      <c r="E27" s="125" t="s">
        <v>80</v>
      </c>
      <c r="F27" s="119" t="s">
        <v>34</v>
      </c>
      <c r="G27" s="122">
        <v>0</v>
      </c>
      <c r="H27" s="121" t="s">
        <v>81</v>
      </c>
      <c r="I27" s="122">
        <v>104</v>
      </c>
      <c r="J27" s="119" t="s">
        <v>34</v>
      </c>
      <c r="K27" s="123">
        <v>0</v>
      </c>
      <c r="L27" s="122">
        <v>104</v>
      </c>
      <c r="M27" s="123">
        <v>0</v>
      </c>
      <c r="N27" s="123">
        <v>0</v>
      </c>
      <c r="O27" s="39"/>
    </row>
    <row r="28" spans="1:15" ht="51" x14ac:dyDescent="0.25">
      <c r="A28" s="126" t="s">
        <v>82</v>
      </c>
      <c r="B28" s="119" t="s">
        <v>34</v>
      </c>
      <c r="C28" s="124" t="s">
        <v>37</v>
      </c>
      <c r="D28" s="119" t="s">
        <v>34</v>
      </c>
      <c r="E28" s="125" t="s">
        <v>83</v>
      </c>
      <c r="F28" s="119" t="s">
        <v>34</v>
      </c>
      <c r="G28" s="123">
        <v>0</v>
      </c>
      <c r="H28" s="121" t="s">
        <v>84</v>
      </c>
      <c r="I28" s="123">
        <v>49</v>
      </c>
      <c r="J28" s="119" t="s">
        <v>34</v>
      </c>
      <c r="K28" s="123">
        <v>0</v>
      </c>
      <c r="L28" s="123">
        <v>49</v>
      </c>
      <c r="M28" s="123">
        <v>0</v>
      </c>
      <c r="N28" s="123">
        <v>0</v>
      </c>
      <c r="O28" s="39"/>
    </row>
    <row r="29" spans="1:15" x14ac:dyDescent="0.25">
      <c r="A29" s="41"/>
      <c r="B29" s="41"/>
      <c r="C29" s="92"/>
      <c r="D29" s="92"/>
      <c r="E29" s="93" t="s">
        <v>42</v>
      </c>
      <c r="F29" s="74"/>
      <c r="G29" s="94">
        <f>SUM(G25:G28)</f>
        <v>85</v>
      </c>
      <c r="H29" s="74"/>
      <c r="I29" s="94">
        <f>SUM(I25:I28)</f>
        <v>450</v>
      </c>
      <c r="J29" s="74"/>
      <c r="K29" s="91">
        <f>SUM(K25:K28)</f>
        <v>0</v>
      </c>
      <c r="L29" s="94">
        <f>SUM(L25:L28)</f>
        <v>450</v>
      </c>
      <c r="M29" s="91">
        <f>SUM(M25:M28)</f>
        <v>0</v>
      </c>
      <c r="N29" s="91">
        <f>SUM(N25:N28)</f>
        <v>0</v>
      </c>
      <c r="O29" s="39"/>
    </row>
    <row r="30" spans="1:15" x14ac:dyDescent="0.25">
      <c r="A30" s="41"/>
      <c r="B30" s="41"/>
      <c r="C30" s="92"/>
      <c r="D30" s="92"/>
      <c r="E30" s="93"/>
      <c r="F30" s="74"/>
      <c r="G30" s="74"/>
      <c r="H30" s="74"/>
      <c r="I30" s="74"/>
      <c r="J30" s="74"/>
      <c r="K30" s="74"/>
      <c r="L30" s="74"/>
      <c r="M30" s="74"/>
      <c r="N30" s="74"/>
      <c r="O30" s="39"/>
    </row>
    <row r="31" spans="1:15" x14ac:dyDescent="0.25">
      <c r="A31" s="41"/>
      <c r="B31" s="41"/>
      <c r="C31" s="92"/>
      <c r="D31" s="92"/>
      <c r="E31" s="93" t="s">
        <v>43</v>
      </c>
      <c r="F31" s="74"/>
      <c r="G31" s="431">
        <f>G29+I29+K29+M29</f>
        <v>535</v>
      </c>
      <c r="H31" s="432"/>
      <c r="I31" s="74"/>
      <c r="J31" s="74"/>
      <c r="K31" s="74"/>
      <c r="L31" s="74"/>
      <c r="M31" s="74"/>
      <c r="N31" s="74"/>
      <c r="O31" s="39"/>
    </row>
    <row r="32" spans="1:15" x14ac:dyDescent="0.25">
      <c r="A32" s="41"/>
      <c r="B32" s="41"/>
      <c r="C32" s="92"/>
      <c r="D32" s="92"/>
      <c r="E32" s="93"/>
      <c r="F32" s="74"/>
      <c r="G32" s="74"/>
      <c r="H32" s="74"/>
      <c r="I32" s="74"/>
      <c r="J32" s="74"/>
      <c r="K32" s="74"/>
      <c r="L32" s="74"/>
      <c r="M32" s="74"/>
      <c r="N32" s="74"/>
      <c r="O32" s="39"/>
    </row>
    <row r="33" spans="1:15" x14ac:dyDescent="0.25">
      <c r="A33" s="41"/>
      <c r="B33" s="41"/>
      <c r="C33" s="92"/>
      <c r="D33" s="92"/>
      <c r="E33" s="93" t="s">
        <v>44</v>
      </c>
      <c r="F33" s="74"/>
      <c r="G33" s="431">
        <v>85</v>
      </c>
      <c r="H33" s="432"/>
      <c r="I33" s="74"/>
      <c r="J33" s="74"/>
      <c r="K33" s="74"/>
      <c r="L33" s="74"/>
      <c r="M33" s="74"/>
      <c r="N33" s="74"/>
      <c r="O33" s="39"/>
    </row>
    <row r="34" spans="1:15" x14ac:dyDescent="0.25">
      <c r="A34" s="41"/>
      <c r="B34" s="41"/>
      <c r="C34" s="92"/>
      <c r="D34" s="92"/>
      <c r="E34" s="93"/>
      <c r="F34" s="74"/>
      <c r="G34" s="74"/>
      <c r="H34" s="74"/>
      <c r="I34" s="74"/>
      <c r="J34" s="74"/>
      <c r="K34" s="74"/>
      <c r="L34" s="74"/>
      <c r="M34" s="74"/>
      <c r="N34" s="74"/>
      <c r="O34" s="39"/>
    </row>
    <row r="35" spans="1:15" x14ac:dyDescent="0.25">
      <c r="A35" s="41"/>
      <c r="B35" s="41"/>
      <c r="C35" s="92"/>
      <c r="D35" s="92"/>
      <c r="E35" s="93"/>
      <c r="F35" s="74"/>
      <c r="G35" s="74"/>
      <c r="H35" s="74"/>
      <c r="I35" s="74"/>
      <c r="J35" s="74"/>
      <c r="K35" s="74"/>
      <c r="L35" s="74"/>
      <c r="M35" s="74"/>
      <c r="N35" s="74"/>
      <c r="O35" s="39"/>
    </row>
    <row r="36" spans="1:15" x14ac:dyDescent="0.25">
      <c r="A36" s="41"/>
      <c r="B36" s="41"/>
      <c r="C36" s="92"/>
      <c r="D36" s="92"/>
      <c r="E36" s="93"/>
      <c r="F36" s="74"/>
      <c r="G36" s="74"/>
      <c r="H36" s="74"/>
      <c r="I36" s="74"/>
      <c r="J36" s="74"/>
      <c r="K36" s="74"/>
      <c r="L36" s="74"/>
      <c r="M36" s="74"/>
      <c r="N36" s="74"/>
      <c r="O36" s="39"/>
    </row>
    <row r="37" spans="1:15" x14ac:dyDescent="0.25">
      <c r="A37" s="451" t="s">
        <v>9</v>
      </c>
      <c r="B37" s="451"/>
      <c r="C37" s="451"/>
      <c r="D37" s="73"/>
      <c r="E37" s="74"/>
      <c r="F37" s="74"/>
      <c r="G37" s="74"/>
      <c r="H37" s="74"/>
      <c r="I37" s="74"/>
      <c r="J37" s="74"/>
      <c r="K37" s="74"/>
      <c r="L37" s="74"/>
      <c r="M37" s="74"/>
      <c r="N37" s="74"/>
      <c r="O37" s="39"/>
    </row>
    <row r="38" spans="1:15" x14ac:dyDescent="0.25">
      <c r="A38" s="75" t="s">
        <v>10</v>
      </c>
      <c r="B38" s="76"/>
      <c r="C38" s="77"/>
      <c r="D38" s="77"/>
      <c r="E38" s="77"/>
      <c r="F38" s="77"/>
      <c r="G38" s="77"/>
      <c r="H38" s="77"/>
      <c r="I38" s="77"/>
      <c r="J38" s="225"/>
      <c r="K38" s="225"/>
      <c r="L38" s="225"/>
      <c r="M38" s="225"/>
      <c r="N38" s="226"/>
      <c r="O38" s="39"/>
    </row>
    <row r="39" spans="1:15" x14ac:dyDescent="0.25">
      <c r="A39" s="80" t="s">
        <v>52</v>
      </c>
      <c r="B39" s="79" t="s">
        <v>85</v>
      </c>
      <c r="C39" s="81"/>
      <c r="D39" s="81"/>
      <c r="E39" s="79"/>
      <c r="F39" s="79"/>
      <c r="G39" s="79"/>
      <c r="H39" s="79"/>
      <c r="I39" s="79"/>
      <c r="J39" s="74"/>
      <c r="K39" s="74"/>
      <c r="L39" s="74"/>
      <c r="M39" s="74"/>
      <c r="N39" s="227"/>
      <c r="O39" s="39"/>
    </row>
    <row r="40" spans="1:15" x14ac:dyDescent="0.25">
      <c r="A40" s="83" t="s">
        <v>473</v>
      </c>
      <c r="B40" s="84"/>
      <c r="C40" s="84"/>
      <c r="D40" s="84"/>
      <c r="E40" s="85"/>
      <c r="F40" s="85"/>
      <c r="G40" s="85"/>
      <c r="H40" s="85"/>
      <c r="I40" s="85"/>
      <c r="J40" s="228"/>
      <c r="K40" s="228"/>
      <c r="L40" s="228"/>
      <c r="M40" s="228"/>
      <c r="N40" s="229"/>
      <c r="O40" s="39"/>
    </row>
    <row r="41" spans="1:15" x14ac:dyDescent="0.25">
      <c r="A41" s="451" t="s">
        <v>13</v>
      </c>
      <c r="B41" s="451"/>
      <c r="C41" s="451"/>
      <c r="D41" s="73"/>
      <c r="E41" s="74"/>
      <c r="F41" s="74"/>
      <c r="G41" s="74"/>
      <c r="H41" s="74"/>
      <c r="I41" s="74"/>
      <c r="J41" s="74"/>
      <c r="K41" s="74"/>
      <c r="L41" s="74"/>
      <c r="M41" s="74"/>
      <c r="N41" s="74"/>
      <c r="O41" s="39"/>
    </row>
    <row r="42" spans="1:15" x14ac:dyDescent="0.25">
      <c r="A42" s="433" t="s">
        <v>14</v>
      </c>
      <c r="B42" s="433" t="s">
        <v>15</v>
      </c>
      <c r="C42" s="433" t="s">
        <v>16</v>
      </c>
      <c r="D42" s="433" t="s">
        <v>17</v>
      </c>
      <c r="E42" s="461" t="s">
        <v>18</v>
      </c>
      <c r="F42" s="438" t="s">
        <v>19</v>
      </c>
      <c r="G42" s="462"/>
      <c r="H42" s="462"/>
      <c r="I42" s="462"/>
      <c r="J42" s="462"/>
      <c r="K42" s="461"/>
      <c r="L42" s="439" t="s">
        <v>20</v>
      </c>
      <c r="M42" s="440"/>
      <c r="N42" s="441"/>
      <c r="O42" s="39"/>
    </row>
    <row r="43" spans="1:15" x14ac:dyDescent="0.25">
      <c r="A43" s="434"/>
      <c r="B43" s="434"/>
      <c r="C43" s="434"/>
      <c r="D43" s="434"/>
      <c r="E43" s="461"/>
      <c r="F43" s="445" t="s">
        <v>21</v>
      </c>
      <c r="G43" s="446"/>
      <c r="H43" s="445" t="s">
        <v>22</v>
      </c>
      <c r="I43" s="446"/>
      <c r="J43" s="445" t="s">
        <v>23</v>
      </c>
      <c r="K43" s="449"/>
      <c r="L43" s="442"/>
      <c r="M43" s="443"/>
      <c r="N43" s="444"/>
      <c r="O43" s="39"/>
    </row>
    <row r="44" spans="1:15" x14ac:dyDescent="0.25">
      <c r="A44" s="434"/>
      <c r="B44" s="434"/>
      <c r="C44" s="434"/>
      <c r="D44" s="434"/>
      <c r="E44" s="461"/>
      <c r="F44" s="447"/>
      <c r="G44" s="448"/>
      <c r="H44" s="447"/>
      <c r="I44" s="448"/>
      <c r="J44" s="447"/>
      <c r="K44" s="450"/>
      <c r="L44" s="437" t="s">
        <v>24</v>
      </c>
      <c r="M44" s="437" t="s">
        <v>25</v>
      </c>
      <c r="N44" s="437"/>
      <c r="O44" s="39"/>
    </row>
    <row r="45" spans="1:15" ht="38.25" x14ac:dyDescent="0.25">
      <c r="A45" s="435"/>
      <c r="B45" s="435"/>
      <c r="C45" s="435"/>
      <c r="D45" s="435"/>
      <c r="E45" s="461"/>
      <c r="F45" s="87" t="s">
        <v>26</v>
      </c>
      <c r="G45" s="88" t="s">
        <v>27</v>
      </c>
      <c r="H45" s="87" t="s">
        <v>26</v>
      </c>
      <c r="I45" s="88" t="s">
        <v>27</v>
      </c>
      <c r="J45" s="87" t="s">
        <v>26</v>
      </c>
      <c r="K45" s="89" t="s">
        <v>27</v>
      </c>
      <c r="L45" s="437"/>
      <c r="M45" s="87" t="s">
        <v>28</v>
      </c>
      <c r="N45" s="87" t="s">
        <v>23</v>
      </c>
      <c r="O45" s="39"/>
    </row>
    <row r="46" spans="1:15" ht="51" x14ac:dyDescent="0.25">
      <c r="A46" s="121" t="s">
        <v>34</v>
      </c>
      <c r="B46" s="118" t="s">
        <v>86</v>
      </c>
      <c r="C46" s="118" t="s">
        <v>34</v>
      </c>
      <c r="D46" s="127" t="s">
        <v>87</v>
      </c>
      <c r="E46" s="125" t="s">
        <v>88</v>
      </c>
      <c r="F46" s="119" t="s">
        <v>72</v>
      </c>
      <c r="G46" s="122">
        <v>1</v>
      </c>
      <c r="H46" s="119" t="s">
        <v>89</v>
      </c>
      <c r="I46" s="122">
        <v>10</v>
      </c>
      <c r="J46" s="119" t="s">
        <v>34</v>
      </c>
      <c r="K46" s="123">
        <v>0</v>
      </c>
      <c r="L46" s="122">
        <v>10</v>
      </c>
      <c r="M46" s="122">
        <v>0</v>
      </c>
      <c r="N46" s="122">
        <v>0</v>
      </c>
      <c r="O46" s="39"/>
    </row>
    <row r="47" spans="1:15" ht="51" x14ac:dyDescent="0.25">
      <c r="A47" s="117" t="s">
        <v>34</v>
      </c>
      <c r="B47" s="118" t="s">
        <v>48</v>
      </c>
      <c r="C47" s="118" t="s">
        <v>34</v>
      </c>
      <c r="D47" s="127" t="s">
        <v>49</v>
      </c>
      <c r="E47" s="125" t="s">
        <v>90</v>
      </c>
      <c r="F47" s="119" t="s">
        <v>91</v>
      </c>
      <c r="G47" s="122">
        <v>3</v>
      </c>
      <c r="H47" s="119" t="s">
        <v>92</v>
      </c>
      <c r="I47" s="122">
        <v>6</v>
      </c>
      <c r="J47" s="119" t="s">
        <v>34</v>
      </c>
      <c r="K47" s="123">
        <v>0</v>
      </c>
      <c r="L47" s="122">
        <v>4</v>
      </c>
      <c r="M47" s="122">
        <v>0</v>
      </c>
      <c r="N47" s="122">
        <v>0</v>
      </c>
      <c r="O47" s="39"/>
    </row>
    <row r="48" spans="1:15" x14ac:dyDescent="0.25">
      <c r="A48" s="41"/>
      <c r="B48" s="41"/>
      <c r="C48" s="92"/>
      <c r="D48" s="92"/>
      <c r="E48" s="93" t="s">
        <v>42</v>
      </c>
      <c r="F48" s="74"/>
      <c r="G48" s="91">
        <f>SUM(G46:G47)</f>
        <v>4</v>
      </c>
      <c r="H48" s="74"/>
      <c r="I48" s="91">
        <f>SUM(I46:I47)</f>
        <v>16</v>
      </c>
      <c r="J48" s="74"/>
      <c r="K48" s="91">
        <f>SUM(K46:K47)</f>
        <v>0</v>
      </c>
      <c r="L48" s="91">
        <f>SUM(L46:L47)</f>
        <v>14</v>
      </c>
      <c r="M48" s="91">
        <f>SUM(M46:M47)</f>
        <v>0</v>
      </c>
      <c r="N48" s="91">
        <f>SUM(N46:N47)</f>
        <v>0</v>
      </c>
      <c r="O48" s="39"/>
    </row>
    <row r="49" spans="1:15" x14ac:dyDescent="0.25">
      <c r="A49" s="41"/>
      <c r="B49" s="41"/>
      <c r="C49" s="92"/>
      <c r="D49" s="92"/>
      <c r="E49" s="93"/>
      <c r="F49" s="74"/>
      <c r="G49" s="74"/>
      <c r="H49" s="74"/>
      <c r="I49" s="74"/>
      <c r="J49" s="74"/>
      <c r="K49" s="74"/>
      <c r="L49" s="74"/>
      <c r="M49" s="74"/>
      <c r="N49" s="74"/>
      <c r="O49" s="39"/>
    </row>
    <row r="50" spans="1:15" x14ac:dyDescent="0.25">
      <c r="A50" s="41"/>
      <c r="B50" s="41"/>
      <c r="C50" s="92"/>
      <c r="D50" s="92"/>
      <c r="E50" s="93" t="s">
        <v>43</v>
      </c>
      <c r="F50" s="74"/>
      <c r="G50" s="431">
        <f>SUM(G48+I48+M48)</f>
        <v>20</v>
      </c>
      <c r="H50" s="432"/>
      <c r="I50" s="74"/>
      <c r="J50" s="74"/>
      <c r="K50" s="74"/>
      <c r="L50" s="74"/>
      <c r="M50" s="74"/>
      <c r="N50" s="74"/>
      <c r="O50" s="39"/>
    </row>
    <row r="51" spans="1:15" x14ac:dyDescent="0.25">
      <c r="A51" s="41"/>
      <c r="B51" s="41"/>
      <c r="C51" s="92"/>
      <c r="D51" s="92"/>
      <c r="E51" s="93"/>
      <c r="F51" s="74"/>
      <c r="G51" s="74"/>
      <c r="H51" s="74"/>
      <c r="I51" s="74"/>
      <c r="J51" s="74"/>
      <c r="K51" s="74"/>
      <c r="L51" s="74"/>
      <c r="M51" s="74"/>
      <c r="N51" s="74"/>
      <c r="O51" s="39"/>
    </row>
    <row r="52" spans="1:15" x14ac:dyDescent="0.25">
      <c r="A52" s="41"/>
      <c r="B52" s="41"/>
      <c r="C52" s="92"/>
      <c r="D52" s="92"/>
      <c r="E52" s="93" t="s">
        <v>44</v>
      </c>
      <c r="F52" s="74"/>
      <c r="G52" s="431">
        <v>4</v>
      </c>
      <c r="H52" s="432"/>
      <c r="I52" s="74"/>
      <c r="J52" s="74"/>
      <c r="K52" s="74"/>
      <c r="L52" s="74"/>
      <c r="M52" s="74"/>
      <c r="N52" s="74"/>
      <c r="O52" s="39"/>
    </row>
    <row r="53" spans="1:15" x14ac:dyDescent="0.25">
      <c r="A53" s="41"/>
      <c r="B53" s="41"/>
      <c r="C53" s="92"/>
      <c r="D53" s="92"/>
      <c r="E53" s="93"/>
      <c r="F53" s="74"/>
      <c r="G53" s="74"/>
      <c r="H53" s="74"/>
      <c r="I53" s="74"/>
      <c r="J53" s="74"/>
      <c r="K53" s="74"/>
      <c r="L53" s="74"/>
      <c r="M53" s="74"/>
      <c r="N53" s="74"/>
      <c r="O53" s="39"/>
    </row>
    <row r="54" spans="1:15" x14ac:dyDescent="0.25">
      <c r="A54" s="39"/>
      <c r="B54" s="39"/>
      <c r="C54" s="39"/>
      <c r="D54" s="39"/>
      <c r="E54" s="39"/>
      <c r="F54" s="39"/>
      <c r="G54" s="39"/>
      <c r="H54" s="39"/>
      <c r="I54" s="39"/>
      <c r="J54" s="39"/>
      <c r="K54" s="39"/>
      <c r="L54" s="39"/>
      <c r="M54" s="39"/>
      <c r="N54" s="39"/>
      <c r="O54" s="39"/>
    </row>
    <row r="55" spans="1:15" x14ac:dyDescent="0.25">
      <c r="A55" s="39"/>
      <c r="B55" s="39"/>
      <c r="C55" s="39"/>
      <c r="D55" s="39"/>
      <c r="E55" s="39"/>
      <c r="F55" s="39"/>
      <c r="G55" s="39"/>
      <c r="H55" s="39"/>
      <c r="I55" s="39"/>
      <c r="J55" s="39"/>
      <c r="K55" s="39"/>
      <c r="L55" s="39"/>
      <c r="M55" s="39"/>
      <c r="N55" s="39"/>
      <c r="O55" s="39"/>
    </row>
    <row r="56" spans="1:15" x14ac:dyDescent="0.25">
      <c r="A56" s="451" t="s">
        <v>9</v>
      </c>
      <c r="B56" s="451"/>
      <c r="C56" s="451"/>
      <c r="D56" s="41"/>
      <c r="E56" s="41"/>
      <c r="F56" s="92"/>
      <c r="G56" s="92"/>
      <c r="H56" s="93"/>
      <c r="I56" s="74"/>
      <c r="J56" s="74"/>
      <c r="K56" s="74"/>
      <c r="L56" s="74"/>
      <c r="M56" s="74"/>
      <c r="N56" s="74"/>
      <c r="O56" s="74"/>
    </row>
    <row r="57" spans="1:15" x14ac:dyDescent="0.25">
      <c r="A57" s="75" t="s">
        <v>10</v>
      </c>
      <c r="B57" s="76"/>
      <c r="C57" s="77"/>
      <c r="D57" s="77"/>
      <c r="E57" s="77"/>
      <c r="F57" s="77"/>
      <c r="G57" s="77"/>
      <c r="H57" s="77"/>
      <c r="I57" s="77"/>
      <c r="J57" s="225"/>
      <c r="K57" s="225"/>
      <c r="L57" s="225"/>
      <c r="M57" s="225"/>
      <c r="N57" s="226"/>
      <c r="O57" s="39"/>
    </row>
    <row r="58" spans="1:15" x14ac:dyDescent="0.25">
      <c r="A58" s="80" t="s">
        <v>52</v>
      </c>
      <c r="B58" s="79" t="s">
        <v>93</v>
      </c>
      <c r="C58" s="81"/>
      <c r="D58" s="81"/>
      <c r="E58" s="79"/>
      <c r="F58" s="79"/>
      <c r="G58" s="79"/>
      <c r="H58" s="79"/>
      <c r="I58" s="79"/>
      <c r="J58" s="74"/>
      <c r="K58" s="74"/>
      <c r="L58" s="74"/>
      <c r="M58" s="74"/>
      <c r="N58" s="227"/>
      <c r="O58" s="39"/>
    </row>
    <row r="59" spans="1:15" x14ac:dyDescent="0.25">
      <c r="A59" s="83" t="s">
        <v>474</v>
      </c>
      <c r="B59" s="84"/>
      <c r="C59" s="84"/>
      <c r="D59" s="84"/>
      <c r="E59" s="85"/>
      <c r="F59" s="85"/>
      <c r="G59" s="85"/>
      <c r="H59" s="85"/>
      <c r="I59" s="85"/>
      <c r="J59" s="228"/>
      <c r="K59" s="228"/>
      <c r="L59" s="228"/>
      <c r="M59" s="228"/>
      <c r="N59" s="229"/>
      <c r="O59" s="39"/>
    </row>
    <row r="60" spans="1:15" x14ac:dyDescent="0.25">
      <c r="A60" s="451" t="s">
        <v>13</v>
      </c>
      <c r="B60" s="451"/>
      <c r="C60" s="451"/>
      <c r="D60" s="73"/>
      <c r="E60" s="74"/>
      <c r="F60" s="74"/>
      <c r="G60" s="74"/>
      <c r="H60" s="74"/>
      <c r="I60" s="74"/>
      <c r="J60" s="74"/>
      <c r="K60" s="74"/>
      <c r="L60" s="74"/>
      <c r="M60" s="74"/>
      <c r="N60" s="74"/>
      <c r="O60" s="39"/>
    </row>
    <row r="61" spans="1:15" x14ac:dyDescent="0.25">
      <c r="A61" s="433" t="s">
        <v>14</v>
      </c>
      <c r="B61" s="433" t="s">
        <v>15</v>
      </c>
      <c r="C61" s="433" t="s">
        <v>16</v>
      </c>
      <c r="D61" s="433" t="s">
        <v>17</v>
      </c>
      <c r="E61" s="436" t="s">
        <v>18</v>
      </c>
      <c r="F61" s="438" t="s">
        <v>19</v>
      </c>
      <c r="G61" s="462"/>
      <c r="H61" s="462"/>
      <c r="I61" s="462"/>
      <c r="J61" s="462"/>
      <c r="K61" s="461"/>
      <c r="L61" s="439" t="s">
        <v>20</v>
      </c>
      <c r="M61" s="440"/>
      <c r="N61" s="441"/>
      <c r="O61" s="39"/>
    </row>
    <row r="62" spans="1:15" x14ac:dyDescent="0.25">
      <c r="A62" s="434"/>
      <c r="B62" s="434"/>
      <c r="C62" s="434"/>
      <c r="D62" s="434"/>
      <c r="E62" s="436"/>
      <c r="F62" s="445" t="s">
        <v>21</v>
      </c>
      <c r="G62" s="446"/>
      <c r="H62" s="445" t="s">
        <v>22</v>
      </c>
      <c r="I62" s="446"/>
      <c r="J62" s="445" t="s">
        <v>23</v>
      </c>
      <c r="K62" s="449"/>
      <c r="L62" s="442"/>
      <c r="M62" s="443"/>
      <c r="N62" s="444"/>
      <c r="O62" s="39"/>
    </row>
    <row r="63" spans="1:15" x14ac:dyDescent="0.25">
      <c r="A63" s="434"/>
      <c r="B63" s="434"/>
      <c r="C63" s="434"/>
      <c r="D63" s="434"/>
      <c r="E63" s="436"/>
      <c r="F63" s="447"/>
      <c r="G63" s="448"/>
      <c r="H63" s="447"/>
      <c r="I63" s="448"/>
      <c r="J63" s="447"/>
      <c r="K63" s="450"/>
      <c r="L63" s="437" t="s">
        <v>24</v>
      </c>
      <c r="M63" s="437" t="s">
        <v>25</v>
      </c>
      <c r="N63" s="437"/>
      <c r="O63" s="39"/>
    </row>
    <row r="64" spans="1:15" ht="38.25" x14ac:dyDescent="0.25">
      <c r="A64" s="435"/>
      <c r="B64" s="435"/>
      <c r="C64" s="435"/>
      <c r="D64" s="435"/>
      <c r="E64" s="436"/>
      <c r="F64" s="87" t="s">
        <v>26</v>
      </c>
      <c r="G64" s="88" t="s">
        <v>27</v>
      </c>
      <c r="H64" s="87" t="s">
        <v>26</v>
      </c>
      <c r="I64" s="88" t="s">
        <v>27</v>
      </c>
      <c r="J64" s="87" t="s">
        <v>26</v>
      </c>
      <c r="K64" s="89" t="s">
        <v>27</v>
      </c>
      <c r="L64" s="437"/>
      <c r="M64" s="87" t="s">
        <v>28</v>
      </c>
      <c r="N64" s="87" t="s">
        <v>23</v>
      </c>
      <c r="O64" s="39"/>
    </row>
    <row r="65" spans="1:15" ht="63.75" x14ac:dyDescent="0.25">
      <c r="A65" s="121" t="s">
        <v>34</v>
      </c>
      <c r="B65" s="118" t="s">
        <v>54</v>
      </c>
      <c r="C65" s="118" t="s">
        <v>34</v>
      </c>
      <c r="D65" s="127" t="s">
        <v>55</v>
      </c>
      <c r="E65" s="125" t="s">
        <v>94</v>
      </c>
      <c r="F65" s="119" t="s">
        <v>51</v>
      </c>
      <c r="G65" s="122">
        <v>76</v>
      </c>
      <c r="H65" s="119" t="s">
        <v>95</v>
      </c>
      <c r="I65" s="122">
        <v>85</v>
      </c>
      <c r="J65" s="119" t="s">
        <v>34</v>
      </c>
      <c r="K65" s="123">
        <v>0</v>
      </c>
      <c r="L65" s="122">
        <v>85</v>
      </c>
      <c r="M65" s="122">
        <v>0</v>
      </c>
      <c r="N65" s="122">
        <v>0</v>
      </c>
      <c r="O65" s="39"/>
    </row>
    <row r="66" spans="1:15" x14ac:dyDescent="0.25">
      <c r="A66" s="41"/>
      <c r="B66" s="41"/>
      <c r="C66" s="92"/>
      <c r="D66" s="92"/>
      <c r="E66" s="93" t="s">
        <v>42</v>
      </c>
      <c r="F66" s="74"/>
      <c r="G66" s="91">
        <f>SUM(G65:G65)</f>
        <v>76</v>
      </c>
      <c r="H66" s="74"/>
      <c r="I66" s="91">
        <f>SUM(I65)</f>
        <v>85</v>
      </c>
      <c r="J66" s="74"/>
      <c r="K66" s="91">
        <f>SUM(K65)</f>
        <v>0</v>
      </c>
      <c r="L66" s="91">
        <f>SUM(L65)</f>
        <v>85</v>
      </c>
      <c r="M66" s="91">
        <f>SUM(M65)</f>
        <v>0</v>
      </c>
      <c r="N66" s="91">
        <f>SUM(N65)</f>
        <v>0</v>
      </c>
      <c r="O66" s="39"/>
    </row>
    <row r="67" spans="1:15" x14ac:dyDescent="0.25">
      <c r="A67" s="41"/>
      <c r="B67" s="41"/>
      <c r="C67" s="92"/>
      <c r="D67" s="92"/>
      <c r="E67" s="93"/>
      <c r="F67" s="74"/>
      <c r="G67" s="74"/>
      <c r="H67" s="74"/>
      <c r="I67" s="74"/>
      <c r="J67" s="74"/>
      <c r="K67" s="74"/>
      <c r="L67" s="74"/>
      <c r="M67" s="74"/>
      <c r="N67" s="74"/>
      <c r="O67" s="39"/>
    </row>
    <row r="68" spans="1:15" x14ac:dyDescent="0.25">
      <c r="A68" s="41"/>
      <c r="B68" s="41"/>
      <c r="C68" s="92"/>
      <c r="D68" s="92"/>
      <c r="E68" s="93" t="s">
        <v>43</v>
      </c>
      <c r="F68" s="74"/>
      <c r="G68" s="431">
        <f>SUM(G66+I66+K66+M66)</f>
        <v>161</v>
      </c>
      <c r="H68" s="432"/>
      <c r="I68" s="74"/>
      <c r="J68" s="74"/>
      <c r="K68" s="74"/>
      <c r="L68" s="74"/>
      <c r="M68" s="74"/>
      <c r="N68" s="74"/>
      <c r="O68" s="39"/>
    </row>
    <row r="69" spans="1:15" x14ac:dyDescent="0.25">
      <c r="A69" s="41"/>
      <c r="B69" s="41"/>
      <c r="C69" s="92"/>
      <c r="D69" s="92"/>
      <c r="E69" s="93"/>
      <c r="F69" s="74"/>
      <c r="G69" s="74"/>
      <c r="H69" s="74"/>
      <c r="I69" s="74"/>
      <c r="J69" s="74"/>
      <c r="K69" s="74"/>
      <c r="L69" s="74"/>
      <c r="M69" s="74"/>
      <c r="N69" s="74"/>
      <c r="O69" s="39"/>
    </row>
    <row r="70" spans="1:15" x14ac:dyDescent="0.25">
      <c r="A70" s="41"/>
      <c r="B70" s="41"/>
      <c r="C70" s="92"/>
      <c r="D70" s="92"/>
      <c r="E70" s="93" t="s">
        <v>44</v>
      </c>
      <c r="F70" s="74"/>
      <c r="G70" s="431">
        <f>SUM(G66+M66)</f>
        <v>76</v>
      </c>
      <c r="H70" s="432"/>
      <c r="I70" s="74"/>
      <c r="J70" s="74"/>
      <c r="K70" s="74"/>
      <c r="L70" s="74"/>
      <c r="M70" s="74"/>
      <c r="N70" s="74"/>
      <c r="O70" s="39"/>
    </row>
    <row r="71" spans="1:15" x14ac:dyDescent="0.25">
      <c r="A71" s="41"/>
      <c r="B71" s="41"/>
      <c r="C71" s="92"/>
      <c r="D71" s="92"/>
      <c r="E71" s="93"/>
      <c r="F71" s="74"/>
      <c r="G71" s="74"/>
      <c r="H71" s="74"/>
      <c r="I71" s="74"/>
      <c r="J71" s="74"/>
      <c r="K71" s="74"/>
      <c r="L71" s="74"/>
      <c r="M71" s="74"/>
      <c r="N71" s="74"/>
      <c r="O71" s="39"/>
    </row>
    <row r="72" spans="1:15" x14ac:dyDescent="0.25">
      <c r="A72" s="43"/>
      <c r="B72" s="43"/>
      <c r="C72" s="43"/>
      <c r="D72" s="43"/>
      <c r="E72" s="43"/>
      <c r="F72" s="43"/>
      <c r="G72" s="43"/>
      <c r="H72" s="43"/>
      <c r="I72" s="43"/>
      <c r="J72" s="43"/>
      <c r="K72" s="43"/>
      <c r="L72" s="43"/>
      <c r="M72" s="43"/>
      <c r="N72" s="43"/>
      <c r="O72" s="43"/>
    </row>
  </sheetData>
  <protectedRanges>
    <protectedRange password="CDFC" sqref="M25:M28" name="Rango4_1"/>
    <protectedRange password="CDFC" sqref="I25:I28 L25:L28" name="Rango3_1"/>
    <protectedRange password="CDFC" sqref="G25:G28" name="Rango2_1"/>
    <protectedRange password="CDFC" sqref="E25:E28" name="Rango1_1"/>
  </protectedRanges>
  <mergeCells count="61">
    <mergeCell ref="G68:H68"/>
    <mergeCell ref="G70:H70"/>
    <mergeCell ref="E12:F12"/>
    <mergeCell ref="E11:G11"/>
    <mergeCell ref="E10:G10"/>
    <mergeCell ref="G50:H50"/>
    <mergeCell ref="G52:H52"/>
    <mergeCell ref="F42:K42"/>
    <mergeCell ref="A14:E14"/>
    <mergeCell ref="A15:E15"/>
    <mergeCell ref="A16:C16"/>
    <mergeCell ref="A20:C20"/>
    <mergeCell ref="A21:A24"/>
    <mergeCell ref="B21:B24"/>
    <mergeCell ref="D61:D64"/>
    <mergeCell ref="E61:E64"/>
    <mergeCell ref="L61:N62"/>
    <mergeCell ref="F62:G63"/>
    <mergeCell ref="H62:I63"/>
    <mergeCell ref="J62:K63"/>
    <mergeCell ref="L63:L64"/>
    <mergeCell ref="M63:N63"/>
    <mergeCell ref="F61:K61"/>
    <mergeCell ref="A56:C56"/>
    <mergeCell ref="A60:C60"/>
    <mergeCell ref="A61:A64"/>
    <mergeCell ref="B61:B64"/>
    <mergeCell ref="C61:C64"/>
    <mergeCell ref="L42:N43"/>
    <mergeCell ref="F43:G44"/>
    <mergeCell ref="H43:I44"/>
    <mergeCell ref="J43:K44"/>
    <mergeCell ref="L44:L45"/>
    <mergeCell ref="M44:N44"/>
    <mergeCell ref="D42:D45"/>
    <mergeCell ref="E42:E45"/>
    <mergeCell ref="C21:C24"/>
    <mergeCell ref="D21:D24"/>
    <mergeCell ref="F21:K21"/>
    <mergeCell ref="E21:E24"/>
    <mergeCell ref="G31:H31"/>
    <mergeCell ref="G33:H33"/>
    <mergeCell ref="A37:C37"/>
    <mergeCell ref="A41:C41"/>
    <mergeCell ref="A42:A45"/>
    <mergeCell ref="B42:B45"/>
    <mergeCell ref="C42:C45"/>
    <mergeCell ref="L21:N22"/>
    <mergeCell ref="F22:G23"/>
    <mergeCell ref="H22:I23"/>
    <mergeCell ref="J22:K23"/>
    <mergeCell ref="L23:L24"/>
    <mergeCell ref="M23:N23"/>
    <mergeCell ref="A8:E8"/>
    <mergeCell ref="A13:G13"/>
    <mergeCell ref="A2:N2"/>
    <mergeCell ref="A3:N3"/>
    <mergeCell ref="A4:N4"/>
    <mergeCell ref="A6:C6"/>
    <mergeCell ref="A7:E7"/>
    <mergeCell ref="A9:E9"/>
  </mergeCells>
  <pageMargins left="0.70866141732283472" right="0.70866141732283472" top="0.74803149606299213" bottom="0.74803149606299213" header="0.31496062992125984" footer="0.31496062992125984"/>
  <pageSetup scale="61" fitToHeight="0" orientation="landscape" r:id="rId1"/>
  <rowBreaks count="2" manualBreakCount="2">
    <brk id="36" max="16383" man="1"/>
    <brk id="5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25D2C-3111-4288-99C1-DCAC1F41437C}">
  <sheetPr>
    <pageSetUpPr fitToPage="1"/>
  </sheetPr>
  <dimension ref="A1:O124"/>
  <sheetViews>
    <sheetView topLeftCell="A15" workbookViewId="0">
      <selection activeCell="A3" sqref="A3:N3"/>
    </sheetView>
  </sheetViews>
  <sheetFormatPr baseColWidth="10" defaultRowHeight="15" x14ac:dyDescent="0.25"/>
  <cols>
    <col min="2" max="2" width="9" customWidth="1"/>
    <col min="3" max="3" width="30.28515625" customWidth="1"/>
    <col min="4" max="4" width="19.28515625" customWidth="1"/>
    <col min="5" max="5" width="33" customWidth="1"/>
    <col min="7" max="7" width="14.140625" customWidth="1"/>
    <col min="9" max="9" width="13.85546875" customWidth="1"/>
    <col min="11" max="11" width="13.5703125" customWidth="1"/>
    <col min="12" max="12" width="6.42578125" customWidth="1"/>
    <col min="13" max="13" width="6.28515625" customWidth="1"/>
  </cols>
  <sheetData>
    <row r="1" spans="1:15" ht="16.5" x14ac:dyDescent="0.25">
      <c r="A1" s="100"/>
      <c r="B1" s="100"/>
      <c r="C1" s="100"/>
      <c r="D1" s="100"/>
      <c r="E1" s="100"/>
      <c r="F1" s="100"/>
      <c r="G1" s="100"/>
      <c r="H1" s="100"/>
      <c r="I1" s="100"/>
      <c r="J1" s="100"/>
      <c r="K1" s="100"/>
      <c r="L1" s="100"/>
      <c r="M1" s="100"/>
      <c r="N1" s="100"/>
      <c r="O1" s="1"/>
    </row>
    <row r="2" spans="1:15" ht="16.5" customHeight="1" x14ac:dyDescent="0.25">
      <c r="A2" s="467" t="s">
        <v>0</v>
      </c>
      <c r="B2" s="468"/>
      <c r="C2" s="468"/>
      <c r="D2" s="468"/>
      <c r="E2" s="468"/>
      <c r="F2" s="468"/>
      <c r="G2" s="468"/>
      <c r="H2" s="468"/>
      <c r="I2" s="468"/>
      <c r="J2" s="468"/>
      <c r="K2" s="468"/>
      <c r="L2" s="468"/>
      <c r="M2" s="468"/>
      <c r="N2" s="468"/>
      <c r="O2" s="1"/>
    </row>
    <row r="3" spans="1:15" ht="16.5" x14ac:dyDescent="0.25">
      <c r="A3" s="467" t="s">
        <v>796</v>
      </c>
      <c r="B3" s="467"/>
      <c r="C3" s="467"/>
      <c r="D3" s="467"/>
      <c r="E3" s="467"/>
      <c r="F3" s="467"/>
      <c r="G3" s="467"/>
      <c r="H3" s="467"/>
      <c r="I3" s="467"/>
      <c r="J3" s="467"/>
      <c r="K3" s="467"/>
      <c r="L3" s="467"/>
      <c r="M3" s="467"/>
      <c r="N3" s="467"/>
      <c r="O3" s="1"/>
    </row>
    <row r="4" spans="1:15" ht="16.5" x14ac:dyDescent="0.25">
      <c r="A4" s="467" t="s">
        <v>1</v>
      </c>
      <c r="B4" s="467"/>
      <c r="C4" s="467"/>
      <c r="D4" s="467"/>
      <c r="E4" s="467"/>
      <c r="F4" s="467"/>
      <c r="G4" s="467"/>
      <c r="H4" s="467"/>
      <c r="I4" s="467"/>
      <c r="J4" s="467"/>
      <c r="K4" s="467"/>
      <c r="L4" s="467"/>
      <c r="M4" s="467"/>
      <c r="N4" s="467"/>
      <c r="O4" s="1"/>
    </row>
    <row r="5" spans="1:15" x14ac:dyDescent="0.25">
      <c r="A5" s="1"/>
      <c r="B5" s="1"/>
      <c r="C5" s="1"/>
      <c r="D5" s="1"/>
      <c r="E5" s="1"/>
      <c r="F5" s="1"/>
      <c r="G5" s="1"/>
      <c r="H5" s="1"/>
      <c r="I5" s="1"/>
      <c r="J5" s="1"/>
      <c r="K5" s="1"/>
      <c r="L5" s="1"/>
      <c r="M5" s="1"/>
      <c r="N5" s="1"/>
      <c r="O5" s="1"/>
    </row>
    <row r="6" spans="1:15" x14ac:dyDescent="0.25">
      <c r="A6" s="421" t="s">
        <v>2</v>
      </c>
      <c r="B6" s="421"/>
      <c r="C6" s="421"/>
      <c r="D6" s="5"/>
      <c r="E6" s="5"/>
      <c r="F6" s="5"/>
      <c r="G6" s="3"/>
      <c r="H6" s="3"/>
      <c r="I6" s="3"/>
      <c r="J6" s="3"/>
      <c r="K6" s="3"/>
      <c r="L6" s="3"/>
      <c r="M6" s="3"/>
      <c r="N6" s="3"/>
      <c r="O6" s="1"/>
    </row>
    <row r="7" spans="1:15" x14ac:dyDescent="0.25">
      <c r="A7" s="422" t="s">
        <v>475</v>
      </c>
      <c r="B7" s="423"/>
      <c r="C7" s="423"/>
      <c r="D7" s="423"/>
      <c r="E7" s="423"/>
      <c r="F7" s="466"/>
      <c r="G7" s="466"/>
      <c r="H7" s="466"/>
      <c r="I7" s="466"/>
      <c r="J7" s="7"/>
      <c r="K7" s="7"/>
      <c r="L7" s="7"/>
      <c r="M7" s="7"/>
      <c r="N7" s="8"/>
      <c r="O7" s="1"/>
    </row>
    <row r="8" spans="1:15" s="45" customFormat="1" ht="18" customHeight="1" x14ac:dyDescent="0.25">
      <c r="A8" s="429" t="s">
        <v>476</v>
      </c>
      <c r="B8" s="430"/>
      <c r="C8" s="430"/>
      <c r="D8" s="430"/>
      <c r="E8" s="430"/>
      <c r="F8" s="430"/>
      <c r="G8" s="430"/>
      <c r="H8" s="430"/>
      <c r="I8" s="430"/>
      <c r="J8" s="469"/>
      <c r="K8" s="469"/>
      <c r="L8" s="469"/>
      <c r="M8" s="469"/>
      <c r="N8" s="230"/>
      <c r="O8" s="95"/>
    </row>
    <row r="9" spans="1:15" x14ac:dyDescent="0.25">
      <c r="A9" s="424" t="s">
        <v>477</v>
      </c>
      <c r="B9" s="421"/>
      <c r="C9" s="421"/>
      <c r="D9" s="421"/>
      <c r="E9" s="421"/>
      <c r="F9" s="464"/>
      <c r="G9" s="464"/>
      <c r="H9" s="464"/>
      <c r="I9" s="464"/>
      <c r="J9" s="9"/>
      <c r="K9" s="9"/>
      <c r="L9" s="9"/>
      <c r="M9" s="9"/>
      <c r="N9" s="10"/>
      <c r="O9" s="1"/>
    </row>
    <row r="10" spans="1:15" x14ac:dyDescent="0.25">
      <c r="A10" s="424" t="s">
        <v>478</v>
      </c>
      <c r="B10" s="421"/>
      <c r="C10" s="421"/>
      <c r="D10" s="421"/>
      <c r="E10" s="421"/>
      <c r="F10" s="464"/>
      <c r="G10" s="464"/>
      <c r="H10" s="464"/>
      <c r="I10" s="464"/>
      <c r="J10" s="9"/>
      <c r="K10" s="9"/>
      <c r="L10" s="9"/>
      <c r="M10" s="9"/>
      <c r="N10" s="10"/>
      <c r="O10" s="1"/>
    </row>
    <row r="11" spans="1:15" x14ac:dyDescent="0.25">
      <c r="A11" s="424" t="s">
        <v>479</v>
      </c>
      <c r="B11" s="421"/>
      <c r="C11" s="421"/>
      <c r="D11" s="421"/>
      <c r="E11" s="421"/>
      <c r="F11" s="464"/>
      <c r="G11" s="464"/>
      <c r="H11" s="464"/>
      <c r="I11" s="464"/>
      <c r="J11" s="9"/>
      <c r="K11" s="9"/>
      <c r="L11" s="9"/>
      <c r="M11" s="9"/>
      <c r="N11" s="10"/>
      <c r="O11" s="1"/>
    </row>
    <row r="12" spans="1:15" x14ac:dyDescent="0.25">
      <c r="A12" s="425" t="s">
        <v>480</v>
      </c>
      <c r="B12" s="426"/>
      <c r="C12" s="426"/>
      <c r="D12" s="426"/>
      <c r="E12" s="426"/>
      <c r="F12" s="465"/>
      <c r="G12" s="465"/>
      <c r="H12" s="465"/>
      <c r="I12" s="465"/>
      <c r="J12" s="223"/>
      <c r="K12" s="223"/>
      <c r="L12" s="223"/>
      <c r="M12" s="223"/>
      <c r="N12" s="29"/>
      <c r="O12" s="1"/>
    </row>
    <row r="13" spans="1:15" x14ac:dyDescent="0.25">
      <c r="A13" s="413" t="s">
        <v>9</v>
      </c>
      <c r="B13" s="413"/>
      <c r="C13" s="413"/>
      <c r="D13" s="13"/>
      <c r="E13" s="14"/>
      <c r="F13" s="14"/>
      <c r="G13" s="14"/>
      <c r="H13" s="14"/>
      <c r="I13" s="14"/>
      <c r="J13" s="14"/>
      <c r="K13" s="14"/>
      <c r="L13" s="14"/>
      <c r="M13" s="14"/>
      <c r="N13" s="14"/>
      <c r="O13" s="1"/>
    </row>
    <row r="14" spans="1:15" x14ac:dyDescent="0.25">
      <c r="A14" s="422" t="s">
        <v>481</v>
      </c>
      <c r="B14" s="423"/>
      <c r="C14" s="423"/>
      <c r="D14" s="423"/>
      <c r="E14" s="423"/>
      <c r="F14" s="466"/>
      <c r="G14" s="466"/>
      <c r="H14" s="466"/>
      <c r="I14" s="466"/>
      <c r="J14" s="17"/>
      <c r="K14" s="17"/>
      <c r="L14" s="17"/>
      <c r="M14" s="17"/>
      <c r="N14" s="18"/>
      <c r="O14" s="1"/>
    </row>
    <row r="15" spans="1:15" x14ac:dyDescent="0.25">
      <c r="A15" s="424" t="s">
        <v>482</v>
      </c>
      <c r="B15" s="421"/>
      <c r="C15" s="421"/>
      <c r="D15" s="421"/>
      <c r="E15" s="421"/>
      <c r="F15" s="464"/>
      <c r="G15" s="464"/>
      <c r="H15" s="464"/>
      <c r="I15" s="464"/>
      <c r="J15" s="19"/>
      <c r="K15" s="19"/>
      <c r="L15" s="19"/>
      <c r="M15" s="19"/>
      <c r="N15" s="21"/>
      <c r="O15" s="1"/>
    </row>
    <row r="16" spans="1:15" x14ac:dyDescent="0.25">
      <c r="A16" s="425" t="s">
        <v>483</v>
      </c>
      <c r="B16" s="426"/>
      <c r="C16" s="426"/>
      <c r="D16" s="426"/>
      <c r="E16" s="426"/>
      <c r="F16" s="465"/>
      <c r="G16" s="465"/>
      <c r="H16" s="465"/>
      <c r="I16" s="465"/>
      <c r="J16" s="24"/>
      <c r="K16" s="24"/>
      <c r="L16" s="24"/>
      <c r="M16" s="24"/>
      <c r="N16" s="25"/>
      <c r="O16" s="1"/>
    </row>
    <row r="17" spans="1:15" x14ac:dyDescent="0.25">
      <c r="A17" s="413" t="s">
        <v>13</v>
      </c>
      <c r="B17" s="413"/>
      <c r="C17" s="413"/>
      <c r="D17" s="13"/>
      <c r="E17" s="14"/>
      <c r="F17" s="14"/>
      <c r="G17" s="14"/>
      <c r="H17" s="14"/>
      <c r="I17" s="14"/>
      <c r="J17" s="14"/>
      <c r="K17" s="14"/>
      <c r="L17" s="14"/>
      <c r="M17" s="14"/>
      <c r="N17" s="14"/>
      <c r="O17" s="1"/>
    </row>
    <row r="18" spans="1:15" x14ac:dyDescent="0.25">
      <c r="A18" s="414" t="s">
        <v>14</v>
      </c>
      <c r="B18" s="414" t="s">
        <v>15</v>
      </c>
      <c r="C18" s="414" t="s">
        <v>16</v>
      </c>
      <c r="D18" s="414" t="s">
        <v>17</v>
      </c>
      <c r="E18" s="417" t="s">
        <v>18</v>
      </c>
      <c r="F18" s="399" t="s">
        <v>19</v>
      </c>
      <c r="G18" s="399"/>
      <c r="H18" s="399"/>
      <c r="I18" s="399"/>
      <c r="J18" s="399"/>
      <c r="K18" s="400"/>
      <c r="L18" s="401" t="s">
        <v>20</v>
      </c>
      <c r="M18" s="402"/>
      <c r="N18" s="403"/>
      <c r="O18" s="1"/>
    </row>
    <row r="19" spans="1:15" x14ac:dyDescent="0.25">
      <c r="A19" s="415"/>
      <c r="B19" s="415"/>
      <c r="C19" s="415"/>
      <c r="D19" s="415"/>
      <c r="E19" s="417"/>
      <c r="F19" s="407" t="s">
        <v>21</v>
      </c>
      <c r="G19" s="408"/>
      <c r="H19" s="407" t="s">
        <v>22</v>
      </c>
      <c r="I19" s="408"/>
      <c r="J19" s="407" t="s">
        <v>23</v>
      </c>
      <c r="K19" s="411"/>
      <c r="L19" s="404"/>
      <c r="M19" s="405"/>
      <c r="N19" s="406"/>
      <c r="O19" s="1"/>
    </row>
    <row r="20" spans="1:15" x14ac:dyDescent="0.25">
      <c r="A20" s="415"/>
      <c r="B20" s="415"/>
      <c r="C20" s="415"/>
      <c r="D20" s="415"/>
      <c r="E20" s="417"/>
      <c r="F20" s="409"/>
      <c r="G20" s="410"/>
      <c r="H20" s="409"/>
      <c r="I20" s="410"/>
      <c r="J20" s="409"/>
      <c r="K20" s="412"/>
      <c r="L20" s="399" t="s">
        <v>24</v>
      </c>
      <c r="M20" s="399" t="s">
        <v>25</v>
      </c>
      <c r="N20" s="399"/>
      <c r="O20" s="1"/>
    </row>
    <row r="21" spans="1:15" ht="51" x14ac:dyDescent="0.25">
      <c r="A21" s="416"/>
      <c r="B21" s="416"/>
      <c r="C21" s="416"/>
      <c r="D21" s="416"/>
      <c r="E21" s="417"/>
      <c r="F21" s="26" t="s">
        <v>26</v>
      </c>
      <c r="G21" s="27" t="s">
        <v>27</v>
      </c>
      <c r="H21" s="26" t="s">
        <v>26</v>
      </c>
      <c r="I21" s="27" t="s">
        <v>27</v>
      </c>
      <c r="J21" s="26" t="s">
        <v>26</v>
      </c>
      <c r="K21" s="28" t="s">
        <v>27</v>
      </c>
      <c r="L21" s="399"/>
      <c r="M21" s="26" t="s">
        <v>28</v>
      </c>
      <c r="N21" s="26" t="s">
        <v>23</v>
      </c>
      <c r="O21" s="1"/>
    </row>
    <row r="22" spans="1:15" ht="76.5" x14ac:dyDescent="0.25">
      <c r="A22" s="129" t="s">
        <v>97</v>
      </c>
      <c r="B22" s="130" t="s">
        <v>98</v>
      </c>
      <c r="C22" s="96" t="s">
        <v>99</v>
      </c>
      <c r="D22" s="96" t="s">
        <v>100</v>
      </c>
      <c r="E22" s="96" t="s">
        <v>101</v>
      </c>
      <c r="F22" s="116" t="s">
        <v>102</v>
      </c>
      <c r="G22" s="131">
        <v>630</v>
      </c>
      <c r="H22" s="116" t="s">
        <v>103</v>
      </c>
      <c r="I22" s="131">
        <v>864</v>
      </c>
      <c r="J22" s="116" t="s">
        <v>34</v>
      </c>
      <c r="K22" s="132">
        <v>0</v>
      </c>
      <c r="L22" s="131">
        <v>864</v>
      </c>
      <c r="M22" s="131">
        <v>0</v>
      </c>
      <c r="N22" s="131">
        <v>0</v>
      </c>
      <c r="O22" s="1"/>
    </row>
    <row r="23" spans="1:15" x14ac:dyDescent="0.25">
      <c r="A23" s="3"/>
      <c r="B23" s="3"/>
      <c r="C23" s="32"/>
      <c r="D23" s="32"/>
      <c r="E23" s="33" t="s">
        <v>42</v>
      </c>
      <c r="F23" s="14"/>
      <c r="G23" s="4">
        <f>SUM(G22:G22)</f>
        <v>630</v>
      </c>
      <c r="H23" s="14"/>
      <c r="I23" s="4">
        <f>SUM(I22:I22)</f>
        <v>864</v>
      </c>
      <c r="J23" s="14"/>
      <c r="K23" s="4">
        <f>SUM(K22:K22)</f>
        <v>0</v>
      </c>
      <c r="L23" s="4">
        <f>SUM(L22:L22)</f>
        <v>864</v>
      </c>
      <c r="M23" s="4">
        <f>SUM(M22:M22)</f>
        <v>0</v>
      </c>
      <c r="N23" s="4">
        <f>SUM(N22:N22)</f>
        <v>0</v>
      </c>
      <c r="O23" s="1"/>
    </row>
    <row r="24" spans="1:15" x14ac:dyDescent="0.25">
      <c r="A24" s="3"/>
      <c r="B24" s="3"/>
      <c r="C24" s="32"/>
      <c r="D24" s="32"/>
      <c r="E24" s="33"/>
      <c r="F24" s="14"/>
      <c r="G24" s="14"/>
      <c r="H24" s="14"/>
      <c r="I24" s="14"/>
      <c r="J24" s="14"/>
      <c r="K24" s="14"/>
      <c r="L24" s="14"/>
      <c r="M24" s="14"/>
      <c r="N24" s="14"/>
      <c r="O24" s="1"/>
    </row>
    <row r="25" spans="1:15" x14ac:dyDescent="0.25">
      <c r="A25" s="3"/>
      <c r="B25" s="3"/>
      <c r="C25" s="32"/>
      <c r="D25" s="32"/>
      <c r="E25" s="33" t="s">
        <v>43</v>
      </c>
      <c r="F25" s="14"/>
      <c r="G25" s="397">
        <f>G23+I23+K23+M23</f>
        <v>1494</v>
      </c>
      <c r="H25" s="398"/>
      <c r="I25" s="14"/>
      <c r="J25" s="14"/>
      <c r="K25" s="14"/>
      <c r="L25" s="14"/>
      <c r="M25" s="14"/>
      <c r="N25" s="14"/>
      <c r="O25" s="1"/>
    </row>
    <row r="26" spans="1:15" x14ac:dyDescent="0.25">
      <c r="A26" s="3"/>
      <c r="B26" s="3"/>
      <c r="C26" s="32"/>
      <c r="D26" s="32"/>
      <c r="E26" s="33"/>
      <c r="F26" s="14"/>
      <c r="G26" s="14"/>
      <c r="H26" s="14"/>
      <c r="I26" s="14"/>
      <c r="J26" s="14"/>
      <c r="K26" s="14"/>
      <c r="L26" s="14"/>
      <c r="M26" s="14"/>
      <c r="N26" s="14"/>
      <c r="O26" s="1"/>
    </row>
    <row r="27" spans="1:15" x14ac:dyDescent="0.25">
      <c r="A27" s="3"/>
      <c r="B27" s="3"/>
      <c r="C27" s="32"/>
      <c r="D27" s="32"/>
      <c r="E27" s="33" t="s">
        <v>44</v>
      </c>
      <c r="F27" s="14"/>
      <c r="G27" s="397">
        <f>SUM(G25-M23)</f>
        <v>1494</v>
      </c>
      <c r="H27" s="398"/>
      <c r="I27" s="14"/>
      <c r="J27" s="14"/>
      <c r="K27" s="14"/>
      <c r="L27" s="14"/>
      <c r="M27" s="14"/>
      <c r="N27" s="14"/>
      <c r="O27" s="1"/>
    </row>
    <row r="28" spans="1:15" x14ac:dyDescent="0.25">
      <c r="A28" s="3"/>
      <c r="B28" s="3"/>
      <c r="C28" s="32"/>
      <c r="D28" s="32"/>
      <c r="E28" s="33"/>
      <c r="F28" s="14"/>
      <c r="G28" s="14"/>
      <c r="H28" s="14"/>
      <c r="I28" s="14"/>
      <c r="J28" s="14"/>
      <c r="K28" s="14"/>
      <c r="L28" s="14"/>
      <c r="M28" s="14"/>
      <c r="N28" s="14"/>
      <c r="O28" s="1"/>
    </row>
    <row r="29" spans="1:15" x14ac:dyDescent="0.25">
      <c r="A29" s="14"/>
      <c r="B29" s="14"/>
      <c r="C29" s="14"/>
      <c r="D29" s="14"/>
      <c r="E29" s="14"/>
      <c r="F29" s="14"/>
      <c r="G29" s="14"/>
      <c r="H29" s="14"/>
      <c r="I29" s="14"/>
      <c r="J29" s="14"/>
      <c r="K29" s="14"/>
      <c r="L29" s="14"/>
      <c r="M29" s="14"/>
      <c r="N29" s="14"/>
      <c r="O29" s="1"/>
    </row>
    <row r="30" spans="1:15" x14ac:dyDescent="0.25">
      <c r="A30" s="1"/>
      <c r="B30" s="1"/>
      <c r="C30" s="1"/>
      <c r="D30" s="1"/>
      <c r="E30" s="1"/>
      <c r="F30" s="1"/>
      <c r="G30" s="1"/>
      <c r="H30" s="1"/>
      <c r="I30" s="1"/>
      <c r="J30" s="1"/>
      <c r="K30" s="1"/>
      <c r="L30" s="1"/>
      <c r="M30" s="1"/>
      <c r="N30" s="1"/>
      <c r="O30" s="1"/>
    </row>
    <row r="31" spans="1:15" x14ac:dyDescent="0.25">
      <c r="A31" s="413" t="s">
        <v>9</v>
      </c>
      <c r="B31" s="413"/>
      <c r="C31" s="413"/>
      <c r="D31" s="13"/>
      <c r="E31" s="14"/>
      <c r="F31" s="14"/>
      <c r="G31" s="14"/>
      <c r="H31" s="14"/>
      <c r="I31" s="14"/>
      <c r="J31" s="14"/>
      <c r="K31" s="14"/>
      <c r="L31" s="14"/>
      <c r="M31" s="14"/>
      <c r="N31" s="14"/>
      <c r="O31" s="1"/>
    </row>
    <row r="32" spans="1:15" x14ac:dyDescent="0.25">
      <c r="A32" s="15" t="s">
        <v>484</v>
      </c>
      <c r="B32" s="16"/>
      <c r="C32" s="17"/>
      <c r="D32" s="17"/>
      <c r="E32" s="17"/>
      <c r="F32" s="17"/>
      <c r="G32" s="17"/>
      <c r="H32" s="17"/>
      <c r="I32" s="17"/>
      <c r="J32" s="17"/>
      <c r="K32" s="17"/>
      <c r="L32" s="17"/>
      <c r="M32" s="17"/>
      <c r="N32" s="18"/>
      <c r="O32" s="1"/>
    </row>
    <row r="33" spans="1:15" x14ac:dyDescent="0.25">
      <c r="A33" s="20" t="s">
        <v>485</v>
      </c>
      <c r="B33" s="224"/>
      <c r="C33" s="224"/>
      <c r="D33" s="224"/>
      <c r="E33" s="19"/>
      <c r="F33" s="19"/>
      <c r="G33" s="19"/>
      <c r="H33" s="19"/>
      <c r="I33" s="19"/>
      <c r="J33" s="19"/>
      <c r="K33" s="19"/>
      <c r="L33" s="19"/>
      <c r="M33" s="19"/>
      <c r="N33" s="21"/>
      <c r="O33" s="1"/>
    </row>
    <row r="34" spans="1:15" x14ac:dyDescent="0.25">
      <c r="A34" s="22" t="s">
        <v>483</v>
      </c>
      <c r="B34" s="23"/>
      <c r="C34" s="23"/>
      <c r="D34" s="23"/>
      <c r="E34" s="24"/>
      <c r="F34" s="24"/>
      <c r="G34" s="24"/>
      <c r="H34" s="24"/>
      <c r="I34" s="24"/>
      <c r="J34" s="24"/>
      <c r="K34" s="24"/>
      <c r="L34" s="24"/>
      <c r="M34" s="24"/>
      <c r="N34" s="25"/>
      <c r="O34" s="1"/>
    </row>
    <row r="35" spans="1:15" x14ac:dyDescent="0.25">
      <c r="A35" s="413" t="s">
        <v>13</v>
      </c>
      <c r="B35" s="413"/>
      <c r="C35" s="413"/>
      <c r="D35" s="13"/>
      <c r="E35" s="14"/>
      <c r="F35" s="14"/>
      <c r="G35" s="14"/>
      <c r="H35" s="14"/>
      <c r="I35" s="14"/>
      <c r="J35" s="14"/>
      <c r="K35" s="14"/>
      <c r="L35" s="14"/>
      <c r="M35" s="14"/>
      <c r="N35" s="14"/>
      <c r="O35" s="1"/>
    </row>
    <row r="36" spans="1:15" x14ac:dyDescent="0.25">
      <c r="A36" s="414" t="s">
        <v>14</v>
      </c>
      <c r="B36" s="414" t="s">
        <v>15</v>
      </c>
      <c r="C36" s="414" t="s">
        <v>16</v>
      </c>
      <c r="D36" s="414" t="s">
        <v>17</v>
      </c>
      <c r="E36" s="417" t="s">
        <v>18</v>
      </c>
      <c r="F36" s="399" t="s">
        <v>19</v>
      </c>
      <c r="G36" s="399"/>
      <c r="H36" s="399"/>
      <c r="I36" s="399"/>
      <c r="J36" s="399"/>
      <c r="K36" s="400"/>
      <c r="L36" s="401" t="s">
        <v>20</v>
      </c>
      <c r="M36" s="402"/>
      <c r="N36" s="403"/>
      <c r="O36" s="1"/>
    </row>
    <row r="37" spans="1:15" x14ac:dyDescent="0.25">
      <c r="A37" s="415"/>
      <c r="B37" s="415"/>
      <c r="C37" s="415"/>
      <c r="D37" s="415"/>
      <c r="E37" s="417"/>
      <c r="F37" s="407" t="s">
        <v>21</v>
      </c>
      <c r="G37" s="408"/>
      <c r="H37" s="407" t="s">
        <v>22</v>
      </c>
      <c r="I37" s="408"/>
      <c r="J37" s="407" t="s">
        <v>23</v>
      </c>
      <c r="K37" s="411"/>
      <c r="L37" s="404"/>
      <c r="M37" s="405"/>
      <c r="N37" s="406"/>
      <c r="O37" s="1"/>
    </row>
    <row r="38" spans="1:15" x14ac:dyDescent="0.25">
      <c r="A38" s="415"/>
      <c r="B38" s="415"/>
      <c r="C38" s="415"/>
      <c r="D38" s="415"/>
      <c r="E38" s="417"/>
      <c r="F38" s="409"/>
      <c r="G38" s="410"/>
      <c r="H38" s="409"/>
      <c r="I38" s="410"/>
      <c r="J38" s="409"/>
      <c r="K38" s="412"/>
      <c r="L38" s="399" t="s">
        <v>24</v>
      </c>
      <c r="M38" s="399" t="s">
        <v>25</v>
      </c>
      <c r="N38" s="399"/>
      <c r="O38" s="1"/>
    </row>
    <row r="39" spans="1:15" ht="51" x14ac:dyDescent="0.25">
      <c r="A39" s="416"/>
      <c r="B39" s="416"/>
      <c r="C39" s="416"/>
      <c r="D39" s="416"/>
      <c r="E39" s="417"/>
      <c r="F39" s="26" t="s">
        <v>26</v>
      </c>
      <c r="G39" s="27" t="s">
        <v>27</v>
      </c>
      <c r="H39" s="26" t="s">
        <v>26</v>
      </c>
      <c r="I39" s="27" t="s">
        <v>27</v>
      </c>
      <c r="J39" s="26" t="s">
        <v>26</v>
      </c>
      <c r="K39" s="28" t="s">
        <v>27</v>
      </c>
      <c r="L39" s="399"/>
      <c r="M39" s="26" t="s">
        <v>28</v>
      </c>
      <c r="N39" s="26" t="s">
        <v>23</v>
      </c>
      <c r="O39" s="1"/>
    </row>
    <row r="40" spans="1:15" ht="38.25" x14ac:dyDescent="0.25">
      <c r="A40" s="129" t="s">
        <v>34</v>
      </c>
      <c r="B40" s="130" t="s">
        <v>104</v>
      </c>
      <c r="C40" s="96" t="s">
        <v>105</v>
      </c>
      <c r="D40" s="96" t="s">
        <v>105</v>
      </c>
      <c r="E40" s="96" t="s">
        <v>106</v>
      </c>
      <c r="F40" s="116">
        <v>2023</v>
      </c>
      <c r="G40" s="36">
        <v>1</v>
      </c>
      <c r="H40" s="133"/>
      <c r="I40" s="134"/>
      <c r="J40" s="133"/>
      <c r="K40" s="135"/>
      <c r="L40" s="133"/>
      <c r="M40" s="133"/>
      <c r="N40" s="133"/>
      <c r="O40" s="1"/>
    </row>
    <row r="41" spans="1:15" ht="38.25" x14ac:dyDescent="0.25">
      <c r="A41" s="129" t="s">
        <v>107</v>
      </c>
      <c r="B41" s="130" t="s">
        <v>108</v>
      </c>
      <c r="C41" s="96" t="s">
        <v>109</v>
      </c>
      <c r="D41" s="96" t="s">
        <v>110</v>
      </c>
      <c r="E41" s="96" t="s">
        <v>111</v>
      </c>
      <c r="F41" s="116" t="s">
        <v>91</v>
      </c>
      <c r="G41" s="131">
        <v>6</v>
      </c>
      <c r="H41" s="116" t="s">
        <v>112</v>
      </c>
      <c r="I41" s="131">
        <v>3</v>
      </c>
      <c r="J41" s="116">
        <v>0</v>
      </c>
      <c r="K41" s="132">
        <v>0</v>
      </c>
      <c r="L41" s="131">
        <v>3</v>
      </c>
      <c r="M41" s="131">
        <v>0</v>
      </c>
      <c r="N41" s="131">
        <v>0</v>
      </c>
      <c r="O41" s="1"/>
    </row>
    <row r="42" spans="1:15" ht="38.25" x14ac:dyDescent="0.25">
      <c r="A42" s="129" t="s">
        <v>34</v>
      </c>
      <c r="B42" s="130" t="s">
        <v>113</v>
      </c>
      <c r="C42" s="96" t="s">
        <v>109</v>
      </c>
      <c r="D42" s="96" t="s">
        <v>114</v>
      </c>
      <c r="E42" s="96" t="s">
        <v>115</v>
      </c>
      <c r="F42" s="116" t="s">
        <v>91</v>
      </c>
      <c r="G42" s="131">
        <v>3</v>
      </c>
      <c r="H42" s="116">
        <v>0</v>
      </c>
      <c r="I42" s="131">
        <v>0</v>
      </c>
      <c r="J42" s="116">
        <v>0</v>
      </c>
      <c r="K42" s="132">
        <v>0</v>
      </c>
      <c r="L42" s="131">
        <v>0</v>
      </c>
      <c r="M42" s="131">
        <v>0</v>
      </c>
      <c r="N42" s="131">
        <v>0</v>
      </c>
      <c r="O42" s="1"/>
    </row>
    <row r="43" spans="1:15" x14ac:dyDescent="0.25">
      <c r="A43" s="3"/>
      <c r="B43" s="3"/>
      <c r="C43" s="32"/>
      <c r="D43" s="32"/>
      <c r="E43" s="33" t="s">
        <v>42</v>
      </c>
      <c r="F43" s="14"/>
      <c r="G43" s="4">
        <f>SUM(G40:G42)</f>
        <v>10</v>
      </c>
      <c r="H43" s="14"/>
      <c r="I43" s="4">
        <f>SUM(I41:I42)</f>
        <v>3</v>
      </c>
      <c r="J43" s="14"/>
      <c r="K43" s="4">
        <f>SUM(K41:K42)</f>
        <v>0</v>
      </c>
      <c r="L43" s="4">
        <f>SUM(L41:L42)</f>
        <v>3</v>
      </c>
      <c r="M43" s="4">
        <f>SUM(M41:M42)</f>
        <v>0</v>
      </c>
      <c r="N43" s="4">
        <f>SUM(N41:N42)</f>
        <v>0</v>
      </c>
      <c r="O43" s="1"/>
    </row>
    <row r="44" spans="1:15" x14ac:dyDescent="0.25">
      <c r="A44" s="3"/>
      <c r="B44" s="3"/>
      <c r="C44" s="32"/>
      <c r="D44" s="32"/>
      <c r="E44" s="33"/>
      <c r="F44" s="14"/>
      <c r="G44" s="14"/>
      <c r="H44" s="14"/>
      <c r="I44" s="14"/>
      <c r="J44" s="14"/>
      <c r="K44" s="14"/>
      <c r="L44" s="14"/>
      <c r="M44" s="14"/>
      <c r="N44" s="14"/>
      <c r="O44" s="1"/>
    </row>
    <row r="45" spans="1:15" x14ac:dyDescent="0.25">
      <c r="A45" s="3"/>
      <c r="B45" s="3"/>
      <c r="C45" s="32"/>
      <c r="D45" s="32"/>
      <c r="E45" s="33" t="s">
        <v>43</v>
      </c>
      <c r="F45" s="14"/>
      <c r="G45" s="397">
        <f>G43+I43+K43+M43</f>
        <v>13</v>
      </c>
      <c r="H45" s="398"/>
      <c r="I45" s="14"/>
      <c r="J45" s="14"/>
      <c r="K45" s="14"/>
      <c r="L45" s="14"/>
      <c r="M45" s="14"/>
      <c r="N45" s="14"/>
      <c r="O45" s="1"/>
    </row>
    <row r="46" spans="1:15" x14ac:dyDescent="0.25">
      <c r="A46" s="3"/>
      <c r="B46" s="3"/>
      <c r="C46" s="32"/>
      <c r="D46" s="32"/>
      <c r="E46" s="33"/>
      <c r="F46" s="14"/>
      <c r="G46" s="14"/>
      <c r="H46" s="14"/>
      <c r="I46" s="14"/>
      <c r="J46" s="14"/>
      <c r="K46" s="14"/>
      <c r="L46" s="14"/>
      <c r="M46" s="14"/>
      <c r="N46" s="14"/>
      <c r="O46" s="1"/>
    </row>
    <row r="47" spans="1:15" x14ac:dyDescent="0.25">
      <c r="A47" s="3"/>
      <c r="B47" s="3"/>
      <c r="C47" s="32"/>
      <c r="D47" s="32"/>
      <c r="E47" s="33" t="s">
        <v>44</v>
      </c>
      <c r="F47" s="14"/>
      <c r="G47" s="397">
        <f>SUM(G45-M43)</f>
        <v>13</v>
      </c>
      <c r="H47" s="398"/>
      <c r="I47" s="14"/>
      <c r="J47" s="14"/>
      <c r="K47" s="14"/>
      <c r="L47" s="14"/>
      <c r="M47" s="14"/>
      <c r="N47" s="14"/>
      <c r="O47" s="1"/>
    </row>
    <row r="48" spans="1:15" x14ac:dyDescent="0.25">
      <c r="A48" s="3"/>
      <c r="B48" s="3"/>
      <c r="C48" s="32"/>
      <c r="D48" s="32"/>
      <c r="E48" s="33"/>
      <c r="F48" s="14"/>
      <c r="G48" s="14"/>
      <c r="H48" s="14"/>
      <c r="I48" s="14"/>
      <c r="J48" s="14"/>
      <c r="K48" s="14"/>
      <c r="L48" s="14"/>
      <c r="M48" s="14"/>
      <c r="N48" s="14"/>
      <c r="O48" s="1"/>
    </row>
    <row r="49" spans="1:15" x14ac:dyDescent="0.25">
      <c r="A49" s="1"/>
      <c r="B49" s="1"/>
      <c r="C49" s="1"/>
      <c r="D49" s="1"/>
      <c r="E49" s="1"/>
      <c r="F49" s="1"/>
      <c r="G49" s="1"/>
      <c r="H49" s="1"/>
      <c r="I49" s="1"/>
      <c r="J49" s="1"/>
      <c r="K49" s="1"/>
      <c r="L49" s="1"/>
      <c r="M49" s="1"/>
      <c r="N49" s="1"/>
      <c r="O49" s="1"/>
    </row>
    <row r="50" spans="1:15" x14ac:dyDescent="0.25">
      <c r="A50" s="1"/>
      <c r="B50" s="1"/>
      <c r="C50" s="1"/>
      <c r="D50" s="1"/>
      <c r="E50" s="1"/>
      <c r="F50" s="1"/>
      <c r="G50" s="1"/>
      <c r="H50" s="1"/>
      <c r="I50" s="1"/>
      <c r="J50" s="1"/>
      <c r="K50" s="1"/>
      <c r="L50" s="1"/>
      <c r="M50" s="1"/>
      <c r="N50" s="1"/>
      <c r="O50" s="1"/>
    </row>
    <row r="51" spans="1:15" x14ac:dyDescent="0.25">
      <c r="A51" s="413" t="s">
        <v>9</v>
      </c>
      <c r="B51" s="413"/>
      <c r="C51" s="413"/>
      <c r="D51" s="13"/>
      <c r="E51" s="14"/>
      <c r="F51" s="14"/>
      <c r="G51" s="14"/>
      <c r="H51" s="14"/>
      <c r="I51" s="14"/>
      <c r="J51" s="14"/>
      <c r="K51" s="14"/>
      <c r="L51" s="14"/>
      <c r="M51" s="14"/>
      <c r="N51" s="14"/>
      <c r="O51" s="1"/>
    </row>
    <row r="52" spans="1:15" x14ac:dyDescent="0.25">
      <c r="A52" s="15" t="s">
        <v>463</v>
      </c>
      <c r="B52" s="16"/>
      <c r="C52" s="17"/>
      <c r="D52" s="17"/>
      <c r="E52" s="17"/>
      <c r="F52" s="17"/>
      <c r="G52" s="17"/>
      <c r="H52" s="17"/>
      <c r="I52" s="17"/>
      <c r="J52" s="17"/>
      <c r="K52" s="17"/>
      <c r="L52" s="17"/>
      <c r="M52" s="17"/>
      <c r="N52" s="18"/>
      <c r="O52" s="1"/>
    </row>
    <row r="53" spans="1:15" x14ac:dyDescent="0.25">
      <c r="A53" s="20" t="s">
        <v>486</v>
      </c>
      <c r="B53" s="224"/>
      <c r="C53" s="224"/>
      <c r="D53" s="224"/>
      <c r="E53" s="19"/>
      <c r="F53" s="19"/>
      <c r="G53" s="19"/>
      <c r="H53" s="19"/>
      <c r="I53" s="19"/>
      <c r="J53" s="19"/>
      <c r="K53" s="19"/>
      <c r="L53" s="19"/>
      <c r="M53" s="19"/>
      <c r="N53" s="21"/>
      <c r="O53" s="1"/>
    </row>
    <row r="54" spans="1:15" x14ac:dyDescent="0.25">
      <c r="A54" s="22" t="s">
        <v>116</v>
      </c>
      <c r="B54" s="23"/>
      <c r="C54" s="23"/>
      <c r="D54" s="24" t="s">
        <v>117</v>
      </c>
      <c r="E54" s="24"/>
      <c r="F54" s="24"/>
      <c r="G54" s="24"/>
      <c r="H54" s="24"/>
      <c r="I54" s="24"/>
      <c r="J54" s="24"/>
      <c r="K54" s="24"/>
      <c r="L54" s="24"/>
      <c r="M54" s="24"/>
      <c r="N54" s="25"/>
      <c r="O54" s="1"/>
    </row>
    <row r="55" spans="1:15" x14ac:dyDescent="0.25">
      <c r="A55" s="413" t="s">
        <v>13</v>
      </c>
      <c r="B55" s="413"/>
      <c r="C55" s="413"/>
      <c r="D55" s="13"/>
      <c r="E55" s="14"/>
      <c r="F55" s="14"/>
      <c r="G55" s="14"/>
      <c r="H55" s="14"/>
      <c r="I55" s="14"/>
      <c r="J55" s="14"/>
      <c r="K55" s="14"/>
      <c r="L55" s="14"/>
      <c r="M55" s="14"/>
      <c r="N55" s="14"/>
      <c r="O55" s="1"/>
    </row>
    <row r="56" spans="1:15" x14ac:dyDescent="0.25">
      <c r="A56" s="414" t="s">
        <v>14</v>
      </c>
      <c r="B56" s="414" t="s">
        <v>15</v>
      </c>
      <c r="C56" s="414" t="s">
        <v>16</v>
      </c>
      <c r="D56" s="414" t="s">
        <v>17</v>
      </c>
      <c r="E56" s="417" t="s">
        <v>18</v>
      </c>
      <c r="F56" s="399" t="s">
        <v>19</v>
      </c>
      <c r="G56" s="399"/>
      <c r="H56" s="399"/>
      <c r="I56" s="399"/>
      <c r="J56" s="399"/>
      <c r="K56" s="400"/>
      <c r="L56" s="401" t="s">
        <v>20</v>
      </c>
      <c r="M56" s="402"/>
      <c r="N56" s="403"/>
      <c r="O56" s="1"/>
    </row>
    <row r="57" spans="1:15" x14ac:dyDescent="0.25">
      <c r="A57" s="415"/>
      <c r="B57" s="415"/>
      <c r="C57" s="415"/>
      <c r="D57" s="415"/>
      <c r="E57" s="417"/>
      <c r="F57" s="407" t="s">
        <v>21</v>
      </c>
      <c r="G57" s="408"/>
      <c r="H57" s="407" t="s">
        <v>22</v>
      </c>
      <c r="I57" s="408"/>
      <c r="J57" s="407" t="s">
        <v>23</v>
      </c>
      <c r="K57" s="411"/>
      <c r="L57" s="404"/>
      <c r="M57" s="405"/>
      <c r="N57" s="406"/>
      <c r="O57" s="1"/>
    </row>
    <row r="58" spans="1:15" x14ac:dyDescent="0.25">
      <c r="A58" s="415"/>
      <c r="B58" s="415"/>
      <c r="C58" s="415"/>
      <c r="D58" s="415"/>
      <c r="E58" s="417"/>
      <c r="F58" s="409"/>
      <c r="G58" s="410"/>
      <c r="H58" s="409"/>
      <c r="I58" s="410"/>
      <c r="J58" s="409"/>
      <c r="K58" s="412"/>
      <c r="L58" s="399" t="s">
        <v>24</v>
      </c>
      <c r="M58" s="399" t="s">
        <v>25</v>
      </c>
      <c r="N58" s="399"/>
      <c r="O58" s="1"/>
    </row>
    <row r="59" spans="1:15" ht="51" x14ac:dyDescent="0.25">
      <c r="A59" s="416"/>
      <c r="B59" s="416"/>
      <c r="C59" s="416"/>
      <c r="D59" s="416"/>
      <c r="E59" s="417"/>
      <c r="F59" s="26" t="s">
        <v>26</v>
      </c>
      <c r="G59" s="27" t="s">
        <v>27</v>
      </c>
      <c r="H59" s="26" t="s">
        <v>26</v>
      </c>
      <c r="I59" s="27" t="s">
        <v>27</v>
      </c>
      <c r="J59" s="26" t="s">
        <v>26</v>
      </c>
      <c r="K59" s="28" t="s">
        <v>27</v>
      </c>
      <c r="L59" s="399"/>
      <c r="M59" s="26" t="s">
        <v>28</v>
      </c>
      <c r="N59" s="26" t="s">
        <v>23</v>
      </c>
      <c r="O59" s="1"/>
    </row>
    <row r="60" spans="1:15" ht="155.25" customHeight="1" x14ac:dyDescent="0.25">
      <c r="A60" s="129" t="s">
        <v>118</v>
      </c>
      <c r="B60" s="130" t="s">
        <v>54</v>
      </c>
      <c r="C60" s="96" t="s">
        <v>119</v>
      </c>
      <c r="D60" s="96" t="s">
        <v>120</v>
      </c>
      <c r="E60" s="96" t="s">
        <v>121</v>
      </c>
      <c r="F60" s="116" t="s">
        <v>122</v>
      </c>
      <c r="G60" s="131">
        <v>1198</v>
      </c>
      <c r="H60" s="116" t="s">
        <v>103</v>
      </c>
      <c r="I60" s="131">
        <v>6022</v>
      </c>
      <c r="J60" s="116">
        <v>0</v>
      </c>
      <c r="K60" s="132">
        <v>0</v>
      </c>
      <c r="L60" s="131">
        <v>6022</v>
      </c>
      <c r="M60" s="131">
        <v>0</v>
      </c>
      <c r="N60" s="131">
        <v>0</v>
      </c>
      <c r="O60" s="1"/>
    </row>
    <row r="61" spans="1:15" x14ac:dyDescent="0.25">
      <c r="A61" s="3"/>
      <c r="B61" s="3"/>
      <c r="C61" s="32"/>
      <c r="D61" s="32"/>
      <c r="E61" s="33" t="s">
        <v>42</v>
      </c>
      <c r="F61" s="14"/>
      <c r="G61" s="4">
        <f>SUM(G60:G60)</f>
        <v>1198</v>
      </c>
      <c r="H61" s="14"/>
      <c r="I61" s="4">
        <f>SUM(I60:I60)</f>
        <v>6022</v>
      </c>
      <c r="J61" s="14"/>
      <c r="K61" s="4">
        <f>SUM(K60:K60)</f>
        <v>0</v>
      </c>
      <c r="L61" s="4">
        <f>SUM(L60:L60)</f>
        <v>6022</v>
      </c>
      <c r="M61" s="4">
        <f>SUM(M60:M60)</f>
        <v>0</v>
      </c>
      <c r="N61" s="4">
        <f>SUM(N60:N60)</f>
        <v>0</v>
      </c>
      <c r="O61" s="1"/>
    </row>
    <row r="62" spans="1:15" x14ac:dyDescent="0.25">
      <c r="A62" s="3"/>
      <c r="B62" s="3"/>
      <c r="C62" s="32"/>
      <c r="D62" s="32"/>
      <c r="E62" s="33"/>
      <c r="F62" s="14"/>
      <c r="G62" s="14"/>
      <c r="H62" s="14"/>
      <c r="I62" s="14"/>
      <c r="J62" s="14"/>
      <c r="K62" s="14"/>
      <c r="L62" s="14"/>
      <c r="M62" s="14"/>
      <c r="N62" s="14"/>
      <c r="O62" s="1"/>
    </row>
    <row r="63" spans="1:15" x14ac:dyDescent="0.25">
      <c r="A63" s="3"/>
      <c r="B63" s="3"/>
      <c r="C63" s="32"/>
      <c r="D63" s="32"/>
      <c r="E63" s="33" t="s">
        <v>43</v>
      </c>
      <c r="F63" s="14"/>
      <c r="G63" s="397">
        <f>G61+I61+K61+M61</f>
        <v>7220</v>
      </c>
      <c r="H63" s="398"/>
      <c r="I63" s="14"/>
      <c r="J63" s="14"/>
      <c r="K63" s="14"/>
      <c r="L63" s="14"/>
      <c r="M63" s="14"/>
      <c r="N63" s="14"/>
      <c r="O63" s="1"/>
    </row>
    <row r="64" spans="1:15" x14ac:dyDescent="0.25">
      <c r="A64" s="3"/>
      <c r="B64" s="3"/>
      <c r="C64" s="32"/>
      <c r="D64" s="32"/>
      <c r="E64" s="33"/>
      <c r="F64" s="14"/>
      <c r="G64" s="14"/>
      <c r="H64" s="14"/>
      <c r="I64" s="14"/>
      <c r="J64" s="14"/>
      <c r="K64" s="14"/>
      <c r="L64" s="14"/>
      <c r="M64" s="14"/>
      <c r="N64" s="14"/>
      <c r="O64" s="1"/>
    </row>
    <row r="65" spans="1:15" x14ac:dyDescent="0.25">
      <c r="A65" s="3"/>
      <c r="B65" s="3"/>
      <c r="C65" s="32"/>
      <c r="D65" s="32"/>
      <c r="E65" s="33" t="s">
        <v>44</v>
      </c>
      <c r="F65" s="14"/>
      <c r="G65" s="397">
        <f>SUM(G63-M61)</f>
        <v>7220</v>
      </c>
      <c r="H65" s="398"/>
      <c r="I65" s="14"/>
      <c r="J65" s="14"/>
      <c r="K65" s="14"/>
      <c r="L65" s="14"/>
      <c r="M65" s="14"/>
      <c r="N65" s="14"/>
      <c r="O65" s="1"/>
    </row>
    <row r="66" spans="1:15" x14ac:dyDescent="0.25">
      <c r="A66" s="3"/>
      <c r="B66" s="3"/>
      <c r="C66" s="32"/>
      <c r="D66" s="32"/>
      <c r="E66" s="33"/>
      <c r="F66" s="14"/>
      <c r="G66" s="14"/>
      <c r="H66" s="14"/>
      <c r="I66" s="14"/>
      <c r="J66" s="14"/>
      <c r="K66" s="14"/>
      <c r="L66" s="14"/>
      <c r="M66" s="14"/>
      <c r="N66" s="14"/>
      <c r="O66" s="1"/>
    </row>
    <row r="67" spans="1:15" x14ac:dyDescent="0.25">
      <c r="A67" s="1"/>
      <c r="B67" s="1"/>
      <c r="C67" s="1"/>
      <c r="D67" s="1"/>
      <c r="E67" s="1"/>
      <c r="F67" s="1"/>
      <c r="G67" s="1"/>
      <c r="H67" s="1"/>
      <c r="I67" s="1"/>
      <c r="J67" s="1"/>
      <c r="K67" s="1"/>
      <c r="L67" s="1"/>
      <c r="M67" s="1"/>
      <c r="N67" s="1"/>
      <c r="O67" s="1"/>
    </row>
    <row r="68" spans="1:15" x14ac:dyDescent="0.25">
      <c r="A68" s="413" t="s">
        <v>9</v>
      </c>
      <c r="B68" s="413"/>
      <c r="C68" s="413"/>
      <c r="D68" s="13"/>
      <c r="E68" s="14"/>
      <c r="F68" s="14"/>
      <c r="G68" s="14"/>
      <c r="H68" s="14"/>
      <c r="I68" s="14"/>
      <c r="J68" s="14"/>
      <c r="K68" s="14"/>
      <c r="L68" s="14"/>
      <c r="M68" s="14"/>
      <c r="N68" s="14"/>
      <c r="O68" s="1"/>
    </row>
    <row r="69" spans="1:15" x14ac:dyDescent="0.25">
      <c r="A69" s="15" t="s">
        <v>487</v>
      </c>
      <c r="B69" s="16"/>
      <c r="C69" s="17"/>
      <c r="D69" s="17"/>
      <c r="E69" s="17"/>
      <c r="F69" s="17"/>
      <c r="G69" s="17"/>
      <c r="H69" s="17"/>
      <c r="I69" s="17"/>
      <c r="J69" s="17"/>
      <c r="K69" s="17"/>
      <c r="L69" s="17"/>
      <c r="M69" s="17"/>
      <c r="N69" s="18"/>
      <c r="O69" s="1"/>
    </row>
    <row r="70" spans="1:15" x14ac:dyDescent="0.25">
      <c r="A70" s="20" t="s">
        <v>46</v>
      </c>
      <c r="B70" s="224"/>
      <c r="C70" s="224"/>
      <c r="D70" s="224"/>
      <c r="E70" s="19"/>
      <c r="F70" s="19"/>
      <c r="G70" s="19"/>
      <c r="H70" s="19"/>
      <c r="I70" s="19"/>
      <c r="J70" s="19"/>
      <c r="K70" s="19"/>
      <c r="L70" s="19"/>
      <c r="M70" s="19"/>
      <c r="N70" s="21"/>
      <c r="O70" s="1"/>
    </row>
    <row r="71" spans="1:15" x14ac:dyDescent="0.25">
      <c r="A71" s="22" t="s">
        <v>488</v>
      </c>
      <c r="B71" s="23"/>
      <c r="C71" s="23"/>
      <c r="D71" s="23"/>
      <c r="E71" s="24"/>
      <c r="F71" s="24"/>
      <c r="G71" s="24"/>
      <c r="H71" s="24"/>
      <c r="I71" s="24"/>
      <c r="J71" s="24"/>
      <c r="K71" s="24"/>
      <c r="L71" s="24"/>
      <c r="M71" s="24"/>
      <c r="N71" s="25"/>
      <c r="O71" s="1"/>
    </row>
    <row r="72" spans="1:15" x14ac:dyDescent="0.25">
      <c r="A72" s="413" t="s">
        <v>13</v>
      </c>
      <c r="B72" s="413"/>
      <c r="C72" s="413"/>
      <c r="D72" s="13"/>
      <c r="E72" s="14"/>
      <c r="F72" s="14"/>
      <c r="G72" s="14"/>
      <c r="H72" s="14"/>
      <c r="I72" s="14"/>
      <c r="J72" s="14"/>
      <c r="K72" s="14"/>
      <c r="L72" s="14"/>
      <c r="M72" s="14"/>
      <c r="N72" s="14"/>
      <c r="O72" s="1"/>
    </row>
    <row r="73" spans="1:15" x14ac:dyDescent="0.25">
      <c r="A73" s="414" t="s">
        <v>14</v>
      </c>
      <c r="B73" s="414" t="s">
        <v>15</v>
      </c>
      <c r="C73" s="414" t="s">
        <v>16</v>
      </c>
      <c r="D73" s="414" t="s">
        <v>17</v>
      </c>
      <c r="E73" s="417" t="s">
        <v>18</v>
      </c>
      <c r="F73" s="399" t="s">
        <v>19</v>
      </c>
      <c r="G73" s="399"/>
      <c r="H73" s="399"/>
      <c r="I73" s="399"/>
      <c r="J73" s="399"/>
      <c r="K73" s="400"/>
      <c r="L73" s="401" t="s">
        <v>20</v>
      </c>
      <c r="M73" s="402"/>
      <c r="N73" s="403"/>
      <c r="O73" s="1"/>
    </row>
    <row r="74" spans="1:15" x14ac:dyDescent="0.25">
      <c r="A74" s="415"/>
      <c r="B74" s="415"/>
      <c r="C74" s="415"/>
      <c r="D74" s="415"/>
      <c r="E74" s="417"/>
      <c r="F74" s="407" t="s">
        <v>21</v>
      </c>
      <c r="G74" s="408"/>
      <c r="H74" s="407" t="s">
        <v>22</v>
      </c>
      <c r="I74" s="408"/>
      <c r="J74" s="407" t="s">
        <v>23</v>
      </c>
      <c r="K74" s="411"/>
      <c r="L74" s="404"/>
      <c r="M74" s="405"/>
      <c r="N74" s="406"/>
      <c r="O74" s="1"/>
    </row>
    <row r="75" spans="1:15" x14ac:dyDescent="0.25">
      <c r="A75" s="415"/>
      <c r="B75" s="415"/>
      <c r="C75" s="415"/>
      <c r="D75" s="415"/>
      <c r="E75" s="417"/>
      <c r="F75" s="409"/>
      <c r="G75" s="410"/>
      <c r="H75" s="409"/>
      <c r="I75" s="410"/>
      <c r="J75" s="409"/>
      <c r="K75" s="412"/>
      <c r="L75" s="399" t="s">
        <v>24</v>
      </c>
      <c r="M75" s="399" t="s">
        <v>25</v>
      </c>
      <c r="N75" s="399"/>
      <c r="O75" s="1"/>
    </row>
    <row r="76" spans="1:15" ht="51" x14ac:dyDescent="0.25">
      <c r="A76" s="416"/>
      <c r="B76" s="416"/>
      <c r="C76" s="416"/>
      <c r="D76" s="416"/>
      <c r="E76" s="417"/>
      <c r="F76" s="26" t="s">
        <v>26</v>
      </c>
      <c r="G76" s="27" t="s">
        <v>27</v>
      </c>
      <c r="H76" s="26" t="s">
        <v>26</v>
      </c>
      <c r="I76" s="27" t="s">
        <v>27</v>
      </c>
      <c r="J76" s="26" t="s">
        <v>26</v>
      </c>
      <c r="K76" s="28" t="s">
        <v>27</v>
      </c>
      <c r="L76" s="399"/>
      <c r="M76" s="26" t="s">
        <v>28</v>
      </c>
      <c r="N76" s="26" t="s">
        <v>23</v>
      </c>
      <c r="O76" s="1"/>
    </row>
    <row r="77" spans="1:15" ht="38.25" x14ac:dyDescent="0.25">
      <c r="A77" s="129" t="s">
        <v>34</v>
      </c>
      <c r="B77" s="116" t="s">
        <v>48</v>
      </c>
      <c r="C77" s="130" t="s">
        <v>34</v>
      </c>
      <c r="D77" s="96" t="s">
        <v>123</v>
      </c>
      <c r="E77" s="96" t="s">
        <v>124</v>
      </c>
      <c r="F77" s="116">
        <v>2023</v>
      </c>
      <c r="G77" s="131">
        <v>1</v>
      </c>
      <c r="H77" s="116" t="s">
        <v>34</v>
      </c>
      <c r="I77" s="131">
        <v>0</v>
      </c>
      <c r="J77" s="116" t="s">
        <v>34</v>
      </c>
      <c r="K77" s="136">
        <v>0</v>
      </c>
      <c r="L77" s="132">
        <v>0</v>
      </c>
      <c r="M77" s="132">
        <v>0</v>
      </c>
      <c r="N77" s="132">
        <v>0</v>
      </c>
      <c r="O77" s="1"/>
    </row>
    <row r="78" spans="1:15" x14ac:dyDescent="0.25">
      <c r="A78" s="3"/>
      <c r="B78" s="3"/>
      <c r="C78" s="32"/>
      <c r="D78" s="32"/>
      <c r="E78" s="33" t="s">
        <v>42</v>
      </c>
      <c r="F78" s="14"/>
      <c r="G78" s="4">
        <f>SUM(G77:G77)</f>
        <v>1</v>
      </c>
      <c r="H78" s="14"/>
      <c r="I78" s="4">
        <f>SUM(I77:I77)</f>
        <v>0</v>
      </c>
      <c r="J78" s="14"/>
      <c r="K78" s="4">
        <f>SUM(K77:K77)</f>
        <v>0</v>
      </c>
      <c r="L78" s="4">
        <f>SUM(L77:L77)</f>
        <v>0</v>
      </c>
      <c r="M78" s="4">
        <f>SUM(M77:M77)</f>
        <v>0</v>
      </c>
      <c r="N78" s="4">
        <f>SUM(N77:N77)</f>
        <v>0</v>
      </c>
      <c r="O78" s="1"/>
    </row>
    <row r="79" spans="1:15" x14ac:dyDescent="0.25">
      <c r="A79" s="3"/>
      <c r="B79" s="3"/>
      <c r="C79" s="32"/>
      <c r="D79" s="32"/>
      <c r="E79" s="33"/>
      <c r="F79" s="14"/>
      <c r="G79" s="14"/>
      <c r="H79" s="14"/>
      <c r="I79" s="14"/>
      <c r="J79" s="14"/>
      <c r="K79" s="14"/>
      <c r="L79" s="14"/>
      <c r="M79" s="14"/>
      <c r="N79" s="14"/>
      <c r="O79" s="1"/>
    </row>
    <row r="80" spans="1:15" x14ac:dyDescent="0.25">
      <c r="A80" s="3"/>
      <c r="B80" s="3"/>
      <c r="C80" s="32"/>
      <c r="D80" s="32"/>
      <c r="E80" s="33" t="s">
        <v>43</v>
      </c>
      <c r="F80" s="14"/>
      <c r="G80" s="397">
        <f>SUM(G78+I78+K78+M78)</f>
        <v>1</v>
      </c>
      <c r="H80" s="398"/>
      <c r="I80" s="14"/>
      <c r="J80" s="14"/>
      <c r="K80" s="14"/>
      <c r="L80" s="14"/>
      <c r="M80" s="14"/>
      <c r="N80" s="14"/>
      <c r="O80" s="1"/>
    </row>
    <row r="81" spans="1:15" x14ac:dyDescent="0.25">
      <c r="A81" s="3"/>
      <c r="B81" s="3"/>
      <c r="C81" s="32"/>
      <c r="D81" s="32"/>
      <c r="E81" s="33"/>
      <c r="F81" s="14"/>
      <c r="G81" s="14"/>
      <c r="H81" s="14"/>
      <c r="I81" s="14"/>
      <c r="J81" s="14"/>
      <c r="K81" s="14"/>
      <c r="L81" s="14"/>
      <c r="M81" s="14"/>
      <c r="N81" s="14"/>
      <c r="O81" s="1"/>
    </row>
    <row r="82" spans="1:15" x14ac:dyDescent="0.25">
      <c r="A82" s="3"/>
      <c r="B82" s="3"/>
      <c r="C82" s="32"/>
      <c r="D82" s="32"/>
      <c r="E82" s="33" t="s">
        <v>44</v>
      </c>
      <c r="F82" s="14"/>
      <c r="G82" s="397">
        <f>SUM(G80-M78)</f>
        <v>1</v>
      </c>
      <c r="H82" s="398"/>
      <c r="I82" s="14"/>
      <c r="J82" s="14"/>
      <c r="K82" s="14"/>
      <c r="L82" s="14"/>
      <c r="M82" s="14"/>
      <c r="N82" s="14"/>
      <c r="O82" s="1"/>
    </row>
    <row r="83" spans="1:15" x14ac:dyDescent="0.25">
      <c r="A83" s="3"/>
      <c r="B83" s="3"/>
      <c r="C83" s="32"/>
      <c r="D83" s="32"/>
      <c r="E83" s="33"/>
      <c r="F83" s="14"/>
      <c r="G83" s="14"/>
      <c r="H83" s="14"/>
      <c r="I83" s="14"/>
      <c r="J83" s="14"/>
      <c r="K83" s="14"/>
      <c r="L83" s="14"/>
      <c r="M83" s="14"/>
      <c r="N83" s="14"/>
      <c r="O83" s="1"/>
    </row>
    <row r="84" spans="1:15" x14ac:dyDescent="0.25">
      <c r="A84" s="1"/>
      <c r="B84" s="1"/>
      <c r="C84" s="1"/>
      <c r="D84" s="1"/>
      <c r="E84" s="1"/>
      <c r="F84" s="1"/>
      <c r="G84" s="1"/>
      <c r="H84" s="1"/>
      <c r="I84" s="1"/>
      <c r="J84" s="1"/>
      <c r="K84" s="1"/>
      <c r="L84" s="1"/>
      <c r="M84" s="1"/>
      <c r="N84" s="1"/>
      <c r="O84" s="1"/>
    </row>
    <row r="85" spans="1:15" x14ac:dyDescent="0.25">
      <c r="A85" s="1"/>
      <c r="B85" s="1"/>
      <c r="C85" s="1"/>
      <c r="D85" s="1"/>
      <c r="E85" s="1"/>
      <c r="F85" s="1"/>
      <c r="G85" s="1"/>
      <c r="H85" s="1"/>
      <c r="I85" s="1"/>
      <c r="J85" s="1"/>
      <c r="K85" s="1"/>
      <c r="L85" s="1"/>
      <c r="M85" s="1"/>
      <c r="N85" s="1"/>
      <c r="O85" s="1"/>
    </row>
    <row r="86" spans="1:15" x14ac:dyDescent="0.25">
      <c r="A86" s="1"/>
      <c r="B86" s="1"/>
      <c r="C86" s="1"/>
      <c r="D86" s="1"/>
      <c r="E86" s="1"/>
      <c r="F86" s="1"/>
      <c r="G86" s="1"/>
      <c r="H86" s="1"/>
      <c r="I86" s="1"/>
      <c r="J86" s="1"/>
      <c r="K86" s="1"/>
      <c r="L86" s="1"/>
      <c r="M86" s="1"/>
      <c r="N86" s="1"/>
      <c r="O86" s="1"/>
    </row>
    <row r="87" spans="1:15" x14ac:dyDescent="0.25">
      <c r="A87" s="1"/>
      <c r="B87" s="1"/>
      <c r="C87" s="1"/>
      <c r="D87" s="1"/>
      <c r="E87" s="1"/>
      <c r="F87" s="1"/>
      <c r="G87" s="1"/>
      <c r="H87" s="1"/>
      <c r="I87" s="1"/>
      <c r="J87" s="1"/>
      <c r="K87" s="1"/>
      <c r="L87" s="1"/>
      <c r="M87" s="1"/>
      <c r="N87" s="1"/>
      <c r="O87" s="1"/>
    </row>
    <row r="88" spans="1:15" x14ac:dyDescent="0.25">
      <c r="A88" s="413" t="s">
        <v>9</v>
      </c>
      <c r="B88" s="413"/>
      <c r="C88" s="413"/>
      <c r="D88" s="13"/>
      <c r="E88" s="14"/>
      <c r="F88" s="14"/>
      <c r="G88" s="14"/>
      <c r="H88" s="14"/>
      <c r="I88" s="14"/>
      <c r="J88" s="14"/>
      <c r="K88" s="14"/>
      <c r="L88" s="14"/>
      <c r="M88" s="14"/>
      <c r="N88" s="14"/>
      <c r="O88" s="1"/>
    </row>
    <row r="89" spans="1:15" x14ac:dyDescent="0.25">
      <c r="A89" s="15" t="s">
        <v>487</v>
      </c>
      <c r="B89" s="16"/>
      <c r="C89" s="17"/>
      <c r="D89" s="17"/>
      <c r="E89" s="17"/>
      <c r="F89" s="17"/>
      <c r="G89" s="17"/>
      <c r="H89" s="17"/>
      <c r="I89" s="17"/>
      <c r="J89" s="17"/>
      <c r="K89" s="17"/>
      <c r="L89" s="17"/>
      <c r="M89" s="17"/>
      <c r="N89" s="18"/>
      <c r="O89" s="1"/>
    </row>
    <row r="90" spans="1:15" x14ac:dyDescent="0.25">
      <c r="A90" s="20" t="s">
        <v>489</v>
      </c>
      <c r="B90" s="224"/>
      <c r="C90" s="224"/>
      <c r="D90" s="224"/>
      <c r="E90" s="19"/>
      <c r="F90" s="19"/>
      <c r="G90" s="19"/>
      <c r="H90" s="19"/>
      <c r="I90" s="19"/>
      <c r="J90" s="19"/>
      <c r="K90" s="19"/>
      <c r="L90" s="19"/>
      <c r="M90" s="19"/>
      <c r="N90" s="21"/>
      <c r="O90" s="1"/>
    </row>
    <row r="91" spans="1:15" x14ac:dyDescent="0.25">
      <c r="A91" s="22" t="s">
        <v>490</v>
      </c>
      <c r="B91" s="23"/>
      <c r="C91" s="23"/>
      <c r="D91" s="23"/>
      <c r="E91" s="24"/>
      <c r="F91" s="24"/>
      <c r="G91" s="24"/>
      <c r="H91" s="24"/>
      <c r="I91" s="24"/>
      <c r="J91" s="24"/>
      <c r="K91" s="24"/>
      <c r="L91" s="24"/>
      <c r="M91" s="24"/>
      <c r="N91" s="25"/>
      <c r="O91" s="1"/>
    </row>
    <row r="92" spans="1:15" x14ac:dyDescent="0.25">
      <c r="A92" s="413" t="s">
        <v>13</v>
      </c>
      <c r="B92" s="413"/>
      <c r="C92" s="413"/>
      <c r="D92" s="13"/>
      <c r="E92" s="14"/>
      <c r="F92" s="14"/>
      <c r="G92" s="14"/>
      <c r="H92" s="14"/>
      <c r="I92" s="14"/>
      <c r="J92" s="14"/>
      <c r="K92" s="14"/>
      <c r="L92" s="14"/>
      <c r="M92" s="14"/>
      <c r="N92" s="14"/>
      <c r="O92" s="1"/>
    </row>
    <row r="93" spans="1:15" x14ac:dyDescent="0.25">
      <c r="A93" s="414" t="s">
        <v>14</v>
      </c>
      <c r="B93" s="414" t="s">
        <v>15</v>
      </c>
      <c r="C93" s="414" t="s">
        <v>16</v>
      </c>
      <c r="D93" s="414" t="s">
        <v>17</v>
      </c>
      <c r="E93" s="417" t="s">
        <v>18</v>
      </c>
      <c r="F93" s="399" t="s">
        <v>19</v>
      </c>
      <c r="G93" s="399"/>
      <c r="H93" s="399"/>
      <c r="I93" s="399"/>
      <c r="J93" s="399"/>
      <c r="K93" s="400"/>
      <c r="L93" s="401" t="s">
        <v>20</v>
      </c>
      <c r="M93" s="402"/>
      <c r="N93" s="403"/>
      <c r="O93" s="1"/>
    </row>
    <row r="94" spans="1:15" x14ac:dyDescent="0.25">
      <c r="A94" s="415"/>
      <c r="B94" s="415"/>
      <c r="C94" s="415"/>
      <c r="D94" s="415"/>
      <c r="E94" s="417"/>
      <c r="F94" s="407" t="s">
        <v>21</v>
      </c>
      <c r="G94" s="408"/>
      <c r="H94" s="407" t="s">
        <v>22</v>
      </c>
      <c r="I94" s="408"/>
      <c r="J94" s="407" t="s">
        <v>23</v>
      </c>
      <c r="K94" s="411"/>
      <c r="L94" s="404"/>
      <c r="M94" s="405"/>
      <c r="N94" s="406"/>
      <c r="O94" s="1"/>
    </row>
    <row r="95" spans="1:15" x14ac:dyDescent="0.25">
      <c r="A95" s="415"/>
      <c r="B95" s="415"/>
      <c r="C95" s="415"/>
      <c r="D95" s="415"/>
      <c r="E95" s="417"/>
      <c r="F95" s="409"/>
      <c r="G95" s="410"/>
      <c r="H95" s="409"/>
      <c r="I95" s="410"/>
      <c r="J95" s="409"/>
      <c r="K95" s="412"/>
      <c r="L95" s="399" t="s">
        <v>24</v>
      </c>
      <c r="M95" s="399" t="s">
        <v>25</v>
      </c>
      <c r="N95" s="399"/>
      <c r="O95" s="1"/>
    </row>
    <row r="96" spans="1:15" ht="51" x14ac:dyDescent="0.25">
      <c r="A96" s="416"/>
      <c r="B96" s="416"/>
      <c r="C96" s="416"/>
      <c r="D96" s="416"/>
      <c r="E96" s="417"/>
      <c r="F96" s="26" t="s">
        <v>26</v>
      </c>
      <c r="G96" s="27" t="s">
        <v>27</v>
      </c>
      <c r="H96" s="26" t="s">
        <v>26</v>
      </c>
      <c r="I96" s="27" t="s">
        <v>27</v>
      </c>
      <c r="J96" s="26" t="s">
        <v>26</v>
      </c>
      <c r="K96" s="28" t="s">
        <v>27</v>
      </c>
      <c r="L96" s="399"/>
      <c r="M96" s="26" t="s">
        <v>28</v>
      </c>
      <c r="N96" s="26" t="s">
        <v>23</v>
      </c>
      <c r="O96" s="1"/>
    </row>
    <row r="97" spans="1:15" ht="75" customHeight="1" x14ac:dyDescent="0.25">
      <c r="A97" s="129">
        <v>1.3</v>
      </c>
      <c r="B97" s="130" t="s">
        <v>125</v>
      </c>
      <c r="C97" s="96" t="s">
        <v>126</v>
      </c>
      <c r="D97" s="96" t="s">
        <v>126</v>
      </c>
      <c r="E97" s="96" t="s">
        <v>127</v>
      </c>
      <c r="F97" s="116" t="s">
        <v>128</v>
      </c>
      <c r="G97" s="131">
        <v>149</v>
      </c>
      <c r="H97" s="116" t="s">
        <v>34</v>
      </c>
      <c r="I97" s="131">
        <v>0</v>
      </c>
      <c r="J97" s="116" t="s">
        <v>34</v>
      </c>
      <c r="K97" s="136">
        <v>0</v>
      </c>
      <c r="L97" s="132">
        <v>0</v>
      </c>
      <c r="M97" s="132">
        <v>0</v>
      </c>
      <c r="N97" s="132">
        <v>0</v>
      </c>
      <c r="O97" s="1"/>
    </row>
    <row r="98" spans="1:15" ht="63.75" x14ac:dyDescent="0.25">
      <c r="A98" s="129">
        <v>1.2</v>
      </c>
      <c r="B98" s="130" t="s">
        <v>129</v>
      </c>
      <c r="C98" s="96" t="s">
        <v>130</v>
      </c>
      <c r="D98" s="96" t="s">
        <v>131</v>
      </c>
      <c r="E98" s="96" t="s">
        <v>132</v>
      </c>
      <c r="F98" s="116" t="s">
        <v>122</v>
      </c>
      <c r="G98" s="131">
        <v>565</v>
      </c>
      <c r="H98" s="116" t="s">
        <v>133</v>
      </c>
      <c r="I98" s="131">
        <v>659</v>
      </c>
      <c r="J98" s="116" t="s">
        <v>34</v>
      </c>
      <c r="K98" s="136">
        <v>0</v>
      </c>
      <c r="L98" s="132">
        <v>659</v>
      </c>
      <c r="M98" s="132">
        <v>0</v>
      </c>
      <c r="N98" s="132">
        <v>0</v>
      </c>
      <c r="O98" s="1"/>
    </row>
    <row r="99" spans="1:15" ht="63.75" customHeight="1" x14ac:dyDescent="0.25">
      <c r="A99" s="129">
        <v>1.1000000000000001</v>
      </c>
      <c r="B99" s="130" t="s">
        <v>134</v>
      </c>
      <c r="C99" s="96" t="s">
        <v>135</v>
      </c>
      <c r="D99" s="96" t="s">
        <v>136</v>
      </c>
      <c r="E99" s="96" t="s">
        <v>137</v>
      </c>
      <c r="F99" s="116" t="s">
        <v>138</v>
      </c>
      <c r="G99" s="131">
        <v>10</v>
      </c>
      <c r="H99" s="116" t="s">
        <v>34</v>
      </c>
      <c r="I99" s="131">
        <v>0</v>
      </c>
      <c r="J99" s="116" t="s">
        <v>34</v>
      </c>
      <c r="K99" s="136">
        <v>0</v>
      </c>
      <c r="L99" s="131">
        <v>0</v>
      </c>
      <c r="M99" s="131">
        <v>0</v>
      </c>
      <c r="N99" s="132">
        <v>0</v>
      </c>
      <c r="O99" s="1"/>
    </row>
    <row r="100" spans="1:15" ht="76.5" x14ac:dyDescent="0.25">
      <c r="A100" s="129">
        <v>1.6</v>
      </c>
      <c r="B100" s="130" t="s">
        <v>139</v>
      </c>
      <c r="C100" s="96" t="s">
        <v>140</v>
      </c>
      <c r="D100" s="96" t="s">
        <v>141</v>
      </c>
      <c r="E100" s="96" t="s">
        <v>142</v>
      </c>
      <c r="F100" s="116" t="s">
        <v>138</v>
      </c>
      <c r="G100" s="131">
        <v>6</v>
      </c>
      <c r="H100" s="116" t="s">
        <v>34</v>
      </c>
      <c r="I100" s="131">
        <v>0</v>
      </c>
      <c r="J100" s="116" t="s">
        <v>34</v>
      </c>
      <c r="K100" s="132">
        <v>0</v>
      </c>
      <c r="L100" s="131">
        <v>0</v>
      </c>
      <c r="M100" s="131">
        <v>0</v>
      </c>
      <c r="N100" s="132">
        <v>0</v>
      </c>
      <c r="O100" s="1"/>
    </row>
    <row r="101" spans="1:15" ht="38.25" x14ac:dyDescent="0.25">
      <c r="A101" s="129">
        <v>1.5</v>
      </c>
      <c r="B101" s="130" t="s">
        <v>143</v>
      </c>
      <c r="C101" s="96" t="s">
        <v>144</v>
      </c>
      <c r="D101" s="96" t="s">
        <v>145</v>
      </c>
      <c r="E101" s="96" t="s">
        <v>146</v>
      </c>
      <c r="F101" s="116" t="s">
        <v>147</v>
      </c>
      <c r="G101" s="131">
        <v>5</v>
      </c>
      <c r="H101" s="116" t="s">
        <v>34</v>
      </c>
      <c r="I101" s="131">
        <v>0</v>
      </c>
      <c r="J101" s="116" t="s">
        <v>34</v>
      </c>
      <c r="K101" s="136">
        <v>0</v>
      </c>
      <c r="L101" s="131">
        <v>0</v>
      </c>
      <c r="M101" s="131">
        <v>0</v>
      </c>
      <c r="N101" s="132">
        <v>0</v>
      </c>
      <c r="O101" s="1"/>
    </row>
    <row r="102" spans="1:15" x14ac:dyDescent="0.25">
      <c r="A102" s="3"/>
      <c r="B102" s="3"/>
      <c r="C102" s="32"/>
      <c r="D102" s="32"/>
      <c r="E102" s="33" t="s">
        <v>42</v>
      </c>
      <c r="F102" s="14"/>
      <c r="G102" s="4">
        <f>SUM(G97:G101)</f>
        <v>735</v>
      </c>
      <c r="H102" s="14"/>
      <c r="I102" s="4">
        <f>SUM(I97:I101)</f>
        <v>659</v>
      </c>
      <c r="J102" s="14"/>
      <c r="K102" s="4">
        <f>SUM(K97:K101)</f>
        <v>0</v>
      </c>
      <c r="L102" s="4">
        <f>SUM(L97:L101)</f>
        <v>659</v>
      </c>
      <c r="M102" s="4">
        <f>SUM(M97:M101)</f>
        <v>0</v>
      </c>
      <c r="N102" s="4">
        <f>SUM(N97:N101)</f>
        <v>0</v>
      </c>
      <c r="O102" s="1"/>
    </row>
    <row r="103" spans="1:15" ht="9" customHeight="1" x14ac:dyDescent="0.25">
      <c r="A103" s="3"/>
      <c r="B103" s="3"/>
      <c r="C103" s="32"/>
      <c r="D103" s="32"/>
      <c r="E103" s="33"/>
      <c r="F103" s="14"/>
      <c r="G103" s="14"/>
      <c r="H103" s="14"/>
      <c r="I103" s="14"/>
      <c r="J103" s="14"/>
      <c r="K103" s="14"/>
      <c r="L103" s="14"/>
      <c r="M103" s="14"/>
      <c r="N103" s="14"/>
      <c r="O103" s="1"/>
    </row>
    <row r="104" spans="1:15" x14ac:dyDescent="0.25">
      <c r="A104" s="3"/>
      <c r="B104" s="3"/>
      <c r="C104" s="32"/>
      <c r="D104" s="32"/>
      <c r="E104" s="33" t="s">
        <v>43</v>
      </c>
      <c r="F104" s="14"/>
      <c r="G104" s="397">
        <f>SUM(G102+I102+K102+M102)</f>
        <v>1394</v>
      </c>
      <c r="H104" s="398"/>
      <c r="I104" s="14"/>
      <c r="J104" s="14"/>
      <c r="K104" s="14"/>
      <c r="L104" s="14"/>
      <c r="M104" s="14"/>
      <c r="N104" s="14"/>
      <c r="O104" s="1"/>
    </row>
    <row r="105" spans="1:15" ht="5.25" customHeight="1" x14ac:dyDescent="0.25">
      <c r="A105" s="3"/>
      <c r="B105" s="3"/>
      <c r="C105" s="32"/>
      <c r="D105" s="32"/>
      <c r="E105" s="33"/>
      <c r="F105" s="14"/>
      <c r="G105" s="14"/>
      <c r="H105" s="14"/>
      <c r="I105" s="14"/>
      <c r="J105" s="14"/>
      <c r="K105" s="14"/>
      <c r="L105" s="14"/>
      <c r="M105" s="14"/>
      <c r="N105" s="14"/>
      <c r="O105" s="1"/>
    </row>
    <row r="106" spans="1:15" x14ac:dyDescent="0.25">
      <c r="A106" s="3"/>
      <c r="B106" s="3"/>
      <c r="C106" s="32"/>
      <c r="D106" s="32"/>
      <c r="E106" s="33" t="s">
        <v>44</v>
      </c>
      <c r="F106" s="14"/>
      <c r="G106" s="397">
        <f>SUM(G104-M102)</f>
        <v>1394</v>
      </c>
      <c r="H106" s="398"/>
      <c r="I106" s="14"/>
      <c r="J106" s="14"/>
      <c r="K106" s="14"/>
      <c r="L106" s="14"/>
      <c r="M106" s="14"/>
      <c r="N106" s="14"/>
      <c r="O106" s="1"/>
    </row>
    <row r="107" spans="1:15" x14ac:dyDescent="0.25">
      <c r="A107" s="1"/>
      <c r="B107" s="1"/>
      <c r="C107" s="1"/>
      <c r="D107" s="1"/>
      <c r="E107" s="1"/>
      <c r="F107" s="1"/>
      <c r="G107" s="1"/>
      <c r="H107" s="1"/>
      <c r="I107" s="1"/>
      <c r="J107" s="1"/>
      <c r="K107" s="1"/>
      <c r="L107" s="1"/>
      <c r="M107" s="1"/>
      <c r="N107" s="1"/>
      <c r="O107" s="1"/>
    </row>
    <row r="108" spans="1:15" x14ac:dyDescent="0.25">
      <c r="A108" s="413" t="s">
        <v>9</v>
      </c>
      <c r="B108" s="413"/>
      <c r="C108" s="413"/>
      <c r="D108" s="13"/>
      <c r="E108" s="14"/>
      <c r="F108" s="14"/>
      <c r="G108" s="14"/>
      <c r="H108" s="14"/>
      <c r="I108" s="14"/>
      <c r="J108" s="14"/>
      <c r="K108" s="14"/>
      <c r="L108" s="14"/>
      <c r="M108" s="14"/>
      <c r="N108" s="14"/>
      <c r="O108" s="1"/>
    </row>
    <row r="109" spans="1:15" x14ac:dyDescent="0.25">
      <c r="A109" s="224" t="s">
        <v>487</v>
      </c>
      <c r="B109" s="224"/>
      <c r="C109" s="19"/>
      <c r="D109" s="19"/>
      <c r="E109" s="19"/>
      <c r="F109" s="19"/>
      <c r="G109" s="19"/>
      <c r="H109" s="19"/>
      <c r="I109" s="19"/>
      <c r="J109" s="19"/>
      <c r="K109" s="19"/>
      <c r="L109" s="19"/>
      <c r="M109" s="19"/>
      <c r="N109" s="19"/>
      <c r="O109" s="1"/>
    </row>
    <row r="110" spans="1:15" x14ac:dyDescent="0.25">
      <c r="A110" s="224" t="s">
        <v>491</v>
      </c>
      <c r="B110" s="224"/>
      <c r="C110" s="224"/>
      <c r="D110" s="224"/>
      <c r="E110" s="19"/>
      <c r="F110" s="19"/>
      <c r="G110" s="19"/>
      <c r="H110" s="19"/>
      <c r="I110" s="19"/>
      <c r="J110" s="19"/>
      <c r="K110" s="19"/>
      <c r="L110" s="19"/>
      <c r="M110" s="19"/>
      <c r="N110" s="19"/>
      <c r="O110" s="1"/>
    </row>
    <row r="111" spans="1:15" x14ac:dyDescent="0.25">
      <c r="A111" s="224" t="s">
        <v>488</v>
      </c>
      <c r="B111" s="224"/>
      <c r="C111" s="224"/>
      <c r="D111" s="224"/>
      <c r="E111" s="19"/>
      <c r="F111" s="19"/>
      <c r="G111" s="19"/>
      <c r="H111" s="19"/>
      <c r="I111" s="19"/>
      <c r="J111" s="19"/>
      <c r="K111" s="19"/>
      <c r="L111" s="19"/>
      <c r="M111" s="19"/>
      <c r="N111" s="19"/>
      <c r="O111" s="1"/>
    </row>
    <row r="112" spans="1:15" x14ac:dyDescent="0.25">
      <c r="A112" s="413" t="s">
        <v>13</v>
      </c>
      <c r="B112" s="413"/>
      <c r="C112" s="413"/>
      <c r="D112" s="13"/>
      <c r="E112" s="14"/>
      <c r="F112" s="14"/>
      <c r="G112" s="14"/>
      <c r="H112" s="14"/>
      <c r="I112" s="14"/>
      <c r="J112" s="14"/>
      <c r="K112" s="14"/>
      <c r="L112" s="14"/>
      <c r="M112" s="14"/>
      <c r="N112" s="14"/>
      <c r="O112" s="1"/>
    </row>
    <row r="113" spans="1:15" x14ac:dyDescent="0.25">
      <c r="A113" s="414" t="s">
        <v>14</v>
      </c>
      <c r="B113" s="414" t="s">
        <v>15</v>
      </c>
      <c r="C113" s="414" t="s">
        <v>16</v>
      </c>
      <c r="D113" s="414" t="s">
        <v>17</v>
      </c>
      <c r="E113" s="417" t="s">
        <v>18</v>
      </c>
      <c r="F113" s="399" t="s">
        <v>19</v>
      </c>
      <c r="G113" s="399"/>
      <c r="H113" s="399"/>
      <c r="I113" s="399"/>
      <c r="J113" s="399"/>
      <c r="K113" s="400"/>
      <c r="L113" s="401" t="s">
        <v>20</v>
      </c>
      <c r="M113" s="402"/>
      <c r="N113" s="403"/>
      <c r="O113" s="1"/>
    </row>
    <row r="114" spans="1:15" x14ac:dyDescent="0.25">
      <c r="A114" s="415"/>
      <c r="B114" s="415"/>
      <c r="C114" s="415"/>
      <c r="D114" s="415"/>
      <c r="E114" s="417"/>
      <c r="F114" s="407" t="s">
        <v>21</v>
      </c>
      <c r="G114" s="408"/>
      <c r="H114" s="407" t="s">
        <v>22</v>
      </c>
      <c r="I114" s="408"/>
      <c r="J114" s="407" t="s">
        <v>23</v>
      </c>
      <c r="K114" s="411"/>
      <c r="L114" s="404"/>
      <c r="M114" s="405"/>
      <c r="N114" s="406"/>
      <c r="O114" s="1"/>
    </row>
    <row r="115" spans="1:15" x14ac:dyDescent="0.25">
      <c r="A115" s="415"/>
      <c r="B115" s="415"/>
      <c r="C115" s="415"/>
      <c r="D115" s="415"/>
      <c r="E115" s="417"/>
      <c r="F115" s="409"/>
      <c r="G115" s="410"/>
      <c r="H115" s="409"/>
      <c r="I115" s="410"/>
      <c r="J115" s="409"/>
      <c r="K115" s="412"/>
      <c r="L115" s="399" t="s">
        <v>24</v>
      </c>
      <c r="M115" s="399" t="s">
        <v>25</v>
      </c>
      <c r="N115" s="399"/>
      <c r="O115" s="1"/>
    </row>
    <row r="116" spans="1:15" ht="51" x14ac:dyDescent="0.25">
      <c r="A116" s="416"/>
      <c r="B116" s="416"/>
      <c r="C116" s="416"/>
      <c r="D116" s="416"/>
      <c r="E116" s="417"/>
      <c r="F116" s="26" t="s">
        <v>26</v>
      </c>
      <c r="G116" s="27" t="s">
        <v>27</v>
      </c>
      <c r="H116" s="26" t="s">
        <v>26</v>
      </c>
      <c r="I116" s="27" t="s">
        <v>27</v>
      </c>
      <c r="J116" s="26" t="s">
        <v>26</v>
      </c>
      <c r="K116" s="28" t="s">
        <v>27</v>
      </c>
      <c r="L116" s="399"/>
      <c r="M116" s="26" t="s">
        <v>28</v>
      </c>
      <c r="N116" s="26" t="s">
        <v>23</v>
      </c>
      <c r="O116" s="1"/>
    </row>
    <row r="117" spans="1:15" ht="38.25" x14ac:dyDescent="0.25">
      <c r="A117" s="129" t="s">
        <v>34</v>
      </c>
      <c r="B117" s="129" t="s">
        <v>36</v>
      </c>
      <c r="C117" s="130" t="s">
        <v>34</v>
      </c>
      <c r="D117" s="96" t="s">
        <v>148</v>
      </c>
      <c r="E117" s="96" t="s">
        <v>149</v>
      </c>
      <c r="F117" s="116">
        <v>2023</v>
      </c>
      <c r="G117" s="131">
        <v>1</v>
      </c>
      <c r="H117" s="116" t="s">
        <v>34</v>
      </c>
      <c r="I117" s="131">
        <v>0</v>
      </c>
      <c r="J117" s="116" t="s">
        <v>34</v>
      </c>
      <c r="K117" s="136">
        <v>0</v>
      </c>
      <c r="L117" s="132">
        <v>0</v>
      </c>
      <c r="M117" s="132">
        <v>0</v>
      </c>
      <c r="N117" s="132">
        <v>0</v>
      </c>
      <c r="O117" s="1"/>
    </row>
    <row r="118" spans="1:15" x14ac:dyDescent="0.25">
      <c r="A118" s="3"/>
      <c r="B118" s="3"/>
      <c r="C118" s="32"/>
      <c r="D118" s="32"/>
      <c r="E118" s="33" t="s">
        <v>42</v>
      </c>
      <c r="F118" s="14"/>
      <c r="G118" s="4">
        <f>SUM(G117:G117)</f>
        <v>1</v>
      </c>
      <c r="H118" s="14"/>
      <c r="I118" s="4">
        <f>SUM(I117:I117)</f>
        <v>0</v>
      </c>
      <c r="J118" s="14"/>
      <c r="K118" s="4">
        <f>SUM(K117:K117)</f>
        <v>0</v>
      </c>
      <c r="L118" s="4">
        <f>SUM(L117:L117)</f>
        <v>0</v>
      </c>
      <c r="M118" s="4">
        <f>SUM(M117:M117)</f>
        <v>0</v>
      </c>
      <c r="N118" s="4">
        <f>SUM(N117:N117)</f>
        <v>0</v>
      </c>
      <c r="O118" s="1"/>
    </row>
    <row r="119" spans="1:15" x14ac:dyDescent="0.25">
      <c r="A119" s="3"/>
      <c r="B119" s="3"/>
      <c r="C119" s="32"/>
      <c r="D119" s="32"/>
      <c r="E119" s="33"/>
      <c r="F119" s="14"/>
      <c r="G119" s="14"/>
      <c r="H119" s="14"/>
      <c r="I119" s="14"/>
      <c r="J119" s="14"/>
      <c r="K119" s="14"/>
      <c r="L119" s="14"/>
      <c r="M119" s="14"/>
      <c r="N119" s="14"/>
      <c r="O119" s="1"/>
    </row>
    <row r="120" spans="1:15" x14ac:dyDescent="0.25">
      <c r="A120" s="3"/>
      <c r="B120" s="3"/>
      <c r="C120" s="32"/>
      <c r="D120" s="32"/>
      <c r="E120" s="33" t="s">
        <v>43</v>
      </c>
      <c r="F120" s="14"/>
      <c r="G120" s="397">
        <f>SUM(G118+I118+K118+M118)</f>
        <v>1</v>
      </c>
      <c r="H120" s="398"/>
      <c r="I120" s="14"/>
      <c r="J120" s="14"/>
      <c r="K120" s="14"/>
      <c r="L120" s="14"/>
      <c r="M120" s="14"/>
      <c r="N120" s="14"/>
      <c r="O120" s="1"/>
    </row>
    <row r="121" spans="1:15" x14ac:dyDescent="0.25">
      <c r="A121" s="3"/>
      <c r="B121" s="3"/>
      <c r="C121" s="32"/>
      <c r="D121" s="32"/>
      <c r="E121" s="33"/>
      <c r="F121" s="14"/>
      <c r="G121" s="14"/>
      <c r="H121" s="14"/>
      <c r="I121" s="14"/>
      <c r="J121" s="14"/>
      <c r="K121" s="14"/>
      <c r="L121" s="14"/>
      <c r="M121" s="14"/>
      <c r="N121" s="14"/>
      <c r="O121" s="1"/>
    </row>
    <row r="122" spans="1:15" x14ac:dyDescent="0.25">
      <c r="A122" s="3"/>
      <c r="B122" s="3"/>
      <c r="C122" s="32"/>
      <c r="D122" s="32"/>
      <c r="E122" s="33" t="s">
        <v>44</v>
      </c>
      <c r="F122" s="14"/>
      <c r="G122" s="397">
        <f>SUM(G120-M118)</f>
        <v>1</v>
      </c>
      <c r="H122" s="398"/>
      <c r="I122" s="14"/>
      <c r="J122" s="14"/>
      <c r="K122" s="14"/>
      <c r="L122" s="14"/>
      <c r="M122" s="14"/>
      <c r="N122" s="14"/>
      <c r="O122" s="1"/>
    </row>
    <row r="123" spans="1:15" x14ac:dyDescent="0.25">
      <c r="A123" s="3"/>
      <c r="B123" s="3"/>
      <c r="C123" s="32"/>
      <c r="D123" s="32"/>
      <c r="E123" s="33"/>
      <c r="F123" s="14"/>
      <c r="G123" s="14"/>
      <c r="H123" s="14"/>
      <c r="I123" s="14"/>
      <c r="J123" s="14"/>
      <c r="K123" s="14"/>
      <c r="L123" s="14"/>
      <c r="M123" s="14"/>
      <c r="N123" s="14"/>
      <c r="O123" s="1"/>
    </row>
    <row r="124" spans="1:15" x14ac:dyDescent="0.25">
      <c r="A124" s="2"/>
      <c r="B124" s="2"/>
      <c r="C124" s="2"/>
      <c r="D124" s="2"/>
      <c r="E124" s="2"/>
      <c r="F124" s="2"/>
      <c r="G124" s="2"/>
      <c r="H124" s="2"/>
      <c r="I124" s="2"/>
      <c r="J124" s="2"/>
      <c r="K124" s="2"/>
      <c r="L124" s="2"/>
      <c r="M124" s="2"/>
      <c r="N124" s="2"/>
      <c r="O124" s="1"/>
    </row>
  </sheetData>
  <mergeCells count="109">
    <mergeCell ref="A2:N2"/>
    <mergeCell ref="A8:M8"/>
    <mergeCell ref="G120:H120"/>
    <mergeCell ref="G122:H122"/>
    <mergeCell ref="L113:N114"/>
    <mergeCell ref="F114:G115"/>
    <mergeCell ref="H114:I115"/>
    <mergeCell ref="J114:K115"/>
    <mergeCell ref="L115:L116"/>
    <mergeCell ref="M115:N115"/>
    <mergeCell ref="G104:H104"/>
    <mergeCell ref="G106:H106"/>
    <mergeCell ref="A108:C108"/>
    <mergeCell ref="A112:C112"/>
    <mergeCell ref="A113:A116"/>
    <mergeCell ref="B113:B116"/>
    <mergeCell ref="C113:C116"/>
    <mergeCell ref="D113:D116"/>
    <mergeCell ref="E113:E116"/>
    <mergeCell ref="F113:K113"/>
    <mergeCell ref="L93:N94"/>
    <mergeCell ref="F94:G95"/>
    <mergeCell ref="H94:I95"/>
    <mergeCell ref="J94:K95"/>
    <mergeCell ref="L95:L96"/>
    <mergeCell ref="M95:N95"/>
    <mergeCell ref="G80:H80"/>
    <mergeCell ref="G82:H82"/>
    <mergeCell ref="A88:C88"/>
    <mergeCell ref="A92:C92"/>
    <mergeCell ref="A93:A96"/>
    <mergeCell ref="B93:B96"/>
    <mergeCell ref="C93:C96"/>
    <mergeCell ref="D93:D96"/>
    <mergeCell ref="E93:E96"/>
    <mergeCell ref="F93:K93"/>
    <mergeCell ref="L73:N74"/>
    <mergeCell ref="F74:G75"/>
    <mergeCell ref="H74:I75"/>
    <mergeCell ref="J74:K75"/>
    <mergeCell ref="L75:L76"/>
    <mergeCell ref="M75:N75"/>
    <mergeCell ref="G63:H63"/>
    <mergeCell ref="G65:H65"/>
    <mergeCell ref="A68:C68"/>
    <mergeCell ref="A72:C72"/>
    <mergeCell ref="A73:A76"/>
    <mergeCell ref="B73:B76"/>
    <mergeCell ref="C73:C76"/>
    <mergeCell ref="D73:D76"/>
    <mergeCell ref="E73:E76"/>
    <mergeCell ref="F73:K73"/>
    <mergeCell ref="L56:N57"/>
    <mergeCell ref="F57:G58"/>
    <mergeCell ref="H57:I58"/>
    <mergeCell ref="J57:K58"/>
    <mergeCell ref="L58:L59"/>
    <mergeCell ref="M58:N58"/>
    <mergeCell ref="G45:H45"/>
    <mergeCell ref="G47:H47"/>
    <mergeCell ref="A51:C51"/>
    <mergeCell ref="A55:C55"/>
    <mergeCell ref="A56:A59"/>
    <mergeCell ref="B56:B59"/>
    <mergeCell ref="C56:C59"/>
    <mergeCell ref="D56:D59"/>
    <mergeCell ref="E56:E59"/>
    <mergeCell ref="F56:K56"/>
    <mergeCell ref="L36:N37"/>
    <mergeCell ref="F37:G38"/>
    <mergeCell ref="H37:I38"/>
    <mergeCell ref="J37:K38"/>
    <mergeCell ref="L38:L39"/>
    <mergeCell ref="M38:N38"/>
    <mergeCell ref="G25:H25"/>
    <mergeCell ref="G27:H27"/>
    <mergeCell ref="A31:C31"/>
    <mergeCell ref="A35:C35"/>
    <mergeCell ref="A36:A39"/>
    <mergeCell ref="B36:B39"/>
    <mergeCell ref="C36:C39"/>
    <mergeCell ref="D36:D39"/>
    <mergeCell ref="E36:E39"/>
    <mergeCell ref="F36:K36"/>
    <mergeCell ref="L18:N19"/>
    <mergeCell ref="F19:G20"/>
    <mergeCell ref="H19:I20"/>
    <mergeCell ref="J19:K20"/>
    <mergeCell ref="L20:L21"/>
    <mergeCell ref="M20:N20"/>
    <mergeCell ref="A15:I15"/>
    <mergeCell ref="A16:I16"/>
    <mergeCell ref="A17:C17"/>
    <mergeCell ref="A18:A21"/>
    <mergeCell ref="B18:B21"/>
    <mergeCell ref="C18:C21"/>
    <mergeCell ref="D18:D21"/>
    <mergeCell ref="E18:E21"/>
    <mergeCell ref="F18:K18"/>
    <mergeCell ref="A9:I9"/>
    <mergeCell ref="A10:I10"/>
    <mergeCell ref="A11:I11"/>
    <mergeCell ref="A12:I12"/>
    <mergeCell ref="A13:C13"/>
    <mergeCell ref="A14:I14"/>
    <mergeCell ref="A3:N3"/>
    <mergeCell ref="A4:N4"/>
    <mergeCell ref="A6:C6"/>
    <mergeCell ref="A7:I7"/>
  </mergeCells>
  <pageMargins left="0.70866141732283472" right="0.70866141732283472" top="0.74803149606299213" bottom="0.74803149606299213" header="0.31496062992125984" footer="0.31496062992125984"/>
  <pageSetup scale="60" fitToHeight="0" orientation="landscape" r:id="rId1"/>
  <rowBreaks count="5" manualBreakCount="5">
    <brk id="30" max="16383" man="1"/>
    <brk id="50" max="16383" man="1"/>
    <brk id="67" max="16383" man="1"/>
    <brk id="87" max="16383" man="1"/>
    <brk id="10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9BF2-E70A-4072-898D-24DE1F8681C5}">
  <sheetPr>
    <pageSetUpPr fitToPage="1"/>
  </sheetPr>
  <dimension ref="A1:O63"/>
  <sheetViews>
    <sheetView workbookViewId="0">
      <selection activeCell="A3" sqref="A3:N3"/>
    </sheetView>
  </sheetViews>
  <sheetFormatPr baseColWidth="10" defaultRowHeight="15" x14ac:dyDescent="0.25"/>
  <cols>
    <col min="1" max="1" width="10.5703125" customWidth="1"/>
    <col min="2" max="2" width="9.7109375" customWidth="1"/>
    <col min="3" max="5" width="24.140625" customWidth="1"/>
    <col min="7" max="7" width="13.5703125" customWidth="1"/>
    <col min="9" max="9" width="14.140625" customWidth="1"/>
    <col min="11" max="11" width="13.7109375" customWidth="1"/>
    <col min="12" max="12" width="7" customWidth="1"/>
    <col min="13" max="13" width="7.7109375" customWidth="1"/>
  </cols>
  <sheetData>
    <row r="1" spans="1:15" x14ac:dyDescent="0.25">
      <c r="A1" s="1"/>
      <c r="B1" s="1"/>
      <c r="C1" s="1"/>
      <c r="D1" s="1"/>
      <c r="E1" s="1"/>
      <c r="F1" s="1"/>
      <c r="G1" s="1"/>
      <c r="H1" s="1"/>
      <c r="I1" s="1"/>
      <c r="J1" s="1"/>
      <c r="K1" s="1"/>
      <c r="L1" s="1"/>
      <c r="M1" s="1"/>
      <c r="N1" s="1"/>
      <c r="O1" s="1"/>
    </row>
    <row r="2" spans="1:15" ht="16.5" customHeight="1" x14ac:dyDescent="0.25">
      <c r="A2" s="470" t="s">
        <v>0</v>
      </c>
      <c r="B2" s="473"/>
      <c r="C2" s="473"/>
      <c r="D2" s="473"/>
      <c r="E2" s="473"/>
      <c r="F2" s="473"/>
      <c r="G2" s="473"/>
      <c r="H2" s="473"/>
      <c r="I2" s="473"/>
      <c r="J2" s="473"/>
      <c r="K2" s="473"/>
      <c r="L2" s="473"/>
      <c r="M2" s="473"/>
      <c r="N2" s="473"/>
      <c r="O2" s="1"/>
    </row>
    <row r="3" spans="1:15" ht="16.5" x14ac:dyDescent="0.25">
      <c r="A3" s="470" t="s">
        <v>796</v>
      </c>
      <c r="B3" s="470"/>
      <c r="C3" s="470"/>
      <c r="D3" s="470"/>
      <c r="E3" s="470"/>
      <c r="F3" s="470"/>
      <c r="G3" s="470"/>
      <c r="H3" s="470"/>
      <c r="I3" s="470"/>
      <c r="J3" s="470"/>
      <c r="K3" s="470"/>
      <c r="L3" s="470"/>
      <c r="M3" s="470"/>
      <c r="N3" s="470"/>
      <c r="O3" s="1"/>
    </row>
    <row r="4" spans="1:15" ht="16.5" x14ac:dyDescent="0.25">
      <c r="A4" s="470" t="s">
        <v>150</v>
      </c>
      <c r="B4" s="470"/>
      <c r="C4" s="470"/>
      <c r="D4" s="470"/>
      <c r="E4" s="470"/>
      <c r="F4" s="470"/>
      <c r="G4" s="470"/>
      <c r="H4" s="470"/>
      <c r="I4" s="470"/>
      <c r="J4" s="470"/>
      <c r="K4" s="470"/>
      <c r="L4" s="470"/>
      <c r="M4" s="470"/>
      <c r="N4" s="470"/>
      <c r="O4" s="1"/>
    </row>
    <row r="5" spans="1:15" x14ac:dyDescent="0.25">
      <c r="A5" s="1"/>
      <c r="B5" s="1"/>
      <c r="C5" s="1"/>
      <c r="D5" s="1"/>
      <c r="E5" s="1"/>
      <c r="F5" s="1"/>
      <c r="G5" s="1"/>
      <c r="H5" s="1"/>
      <c r="I5" s="1"/>
      <c r="J5" s="1"/>
      <c r="K5" s="1"/>
      <c r="L5" s="1"/>
      <c r="M5" s="1"/>
      <c r="N5" s="1"/>
      <c r="O5" s="1"/>
    </row>
    <row r="6" spans="1:15" x14ac:dyDescent="0.25">
      <c r="A6" s="421" t="s">
        <v>2</v>
      </c>
      <c r="B6" s="421"/>
      <c r="C6" s="421"/>
      <c r="D6" s="5"/>
      <c r="E6" s="5"/>
      <c r="F6" s="5"/>
      <c r="G6" s="3"/>
      <c r="H6" s="3"/>
      <c r="I6" s="3"/>
      <c r="J6" s="3"/>
      <c r="K6" s="3"/>
      <c r="L6" s="3"/>
      <c r="M6" s="3"/>
      <c r="N6" s="3"/>
      <c r="O6" s="1"/>
    </row>
    <row r="7" spans="1:15" ht="15" customHeight="1" x14ac:dyDescent="0.25">
      <c r="A7" s="474" t="s">
        <v>492</v>
      </c>
      <c r="B7" s="475"/>
      <c r="C7" s="475"/>
      <c r="D7" s="475"/>
      <c r="E7" s="475"/>
      <c r="F7" s="475"/>
      <c r="G7" s="475"/>
      <c r="H7" s="38"/>
      <c r="I7" s="38"/>
      <c r="J7" s="7"/>
      <c r="K7" s="7"/>
      <c r="L7" s="7"/>
      <c r="M7" s="7"/>
      <c r="N7" s="8"/>
      <c r="O7" s="1"/>
    </row>
    <row r="8" spans="1:15" ht="15" customHeight="1" x14ac:dyDescent="0.25">
      <c r="A8" s="471" t="s">
        <v>493</v>
      </c>
      <c r="B8" s="472"/>
      <c r="C8" s="472"/>
      <c r="D8" s="472"/>
      <c r="E8" s="472"/>
      <c r="F8" s="472"/>
      <c r="G8" s="472"/>
      <c r="H8" s="3"/>
      <c r="I8" s="3"/>
      <c r="J8" s="9"/>
      <c r="K8" s="9"/>
      <c r="L8" s="9"/>
      <c r="M8" s="9"/>
      <c r="N8" s="10"/>
      <c r="O8" s="1"/>
    </row>
    <row r="9" spans="1:15" x14ac:dyDescent="0.25">
      <c r="A9" s="429" t="s">
        <v>494</v>
      </c>
      <c r="B9" s="430"/>
      <c r="C9" s="430"/>
      <c r="D9" s="430"/>
      <c r="E9" s="430"/>
      <c r="F9" s="430"/>
      <c r="G9" s="430"/>
      <c r="H9" s="430"/>
      <c r="I9" s="430"/>
      <c r="J9" s="9"/>
      <c r="K9" s="9"/>
      <c r="L9" s="9"/>
      <c r="M9" s="9"/>
      <c r="N9" s="10"/>
      <c r="O9" s="1"/>
    </row>
    <row r="10" spans="1:15" ht="15" customHeight="1" x14ac:dyDescent="0.25">
      <c r="A10" s="471" t="s">
        <v>495</v>
      </c>
      <c r="B10" s="472"/>
      <c r="C10" s="472"/>
      <c r="D10" s="472"/>
      <c r="E10" s="472"/>
      <c r="F10" s="472"/>
      <c r="G10" s="472"/>
      <c r="H10" s="3"/>
      <c r="I10" s="3"/>
      <c r="J10" s="9"/>
      <c r="K10" s="9"/>
      <c r="L10" s="9"/>
      <c r="M10" s="9"/>
      <c r="N10" s="10"/>
      <c r="O10" s="1"/>
    </row>
    <row r="11" spans="1:15" x14ac:dyDescent="0.25">
      <c r="A11" s="424" t="s">
        <v>496</v>
      </c>
      <c r="B11" s="421"/>
      <c r="C11" s="421"/>
      <c r="D11" s="421"/>
      <c r="E11" s="421"/>
      <c r="F11" s="5"/>
      <c r="G11" s="3"/>
      <c r="H11" s="3"/>
      <c r="I11" s="3"/>
      <c r="J11" s="9"/>
      <c r="K11" s="9"/>
      <c r="L11" s="9"/>
      <c r="M11" s="9"/>
      <c r="N11" s="10"/>
      <c r="O11" s="1"/>
    </row>
    <row r="12" spans="1:15" x14ac:dyDescent="0.25">
      <c r="A12" s="425" t="s">
        <v>497</v>
      </c>
      <c r="B12" s="426"/>
      <c r="C12" s="426"/>
      <c r="D12" s="426"/>
      <c r="E12" s="426"/>
      <c r="F12" s="97"/>
      <c r="G12" s="98"/>
      <c r="H12" s="98"/>
      <c r="I12" s="98"/>
      <c r="J12" s="223"/>
      <c r="K12" s="223"/>
      <c r="L12" s="223"/>
      <c r="M12" s="223"/>
      <c r="N12" s="29"/>
      <c r="O12" s="1"/>
    </row>
    <row r="13" spans="1:15" x14ac:dyDescent="0.25">
      <c r="A13" s="413" t="s">
        <v>9</v>
      </c>
      <c r="B13" s="413"/>
      <c r="C13" s="413"/>
      <c r="D13" s="13"/>
      <c r="E13" s="32"/>
      <c r="F13" s="32"/>
      <c r="G13" s="32"/>
      <c r="H13" s="32"/>
      <c r="I13" s="32"/>
      <c r="J13" s="14"/>
      <c r="K13" s="14"/>
      <c r="L13" s="14"/>
      <c r="M13" s="14"/>
      <c r="N13" s="14"/>
      <c r="O13" s="1"/>
    </row>
    <row r="14" spans="1:15" x14ac:dyDescent="0.25">
      <c r="A14" s="15" t="s">
        <v>498</v>
      </c>
      <c r="B14" s="16"/>
      <c r="C14" s="16"/>
      <c r="D14" s="16"/>
      <c r="E14" s="16"/>
      <c r="F14" s="16"/>
      <c r="G14" s="16"/>
      <c r="H14" s="16"/>
      <c r="I14" s="16"/>
      <c r="J14" s="17"/>
      <c r="K14" s="17"/>
      <c r="L14" s="17"/>
      <c r="M14" s="17"/>
      <c r="N14" s="18"/>
      <c r="O14" s="1"/>
    </row>
    <row r="15" spans="1:15" x14ac:dyDescent="0.25">
      <c r="A15" s="20" t="s">
        <v>499</v>
      </c>
      <c r="B15" s="224"/>
      <c r="C15" s="224"/>
      <c r="D15" s="224"/>
      <c r="E15" s="224"/>
      <c r="F15" s="224"/>
      <c r="G15" s="224"/>
      <c r="H15" s="224"/>
      <c r="I15" s="224"/>
      <c r="J15" s="19"/>
      <c r="K15" s="19"/>
      <c r="L15" s="19"/>
      <c r="M15" s="19"/>
      <c r="N15" s="21"/>
      <c r="O15" s="1"/>
    </row>
    <row r="16" spans="1:15" x14ac:dyDescent="0.25">
      <c r="A16" s="22" t="s">
        <v>500</v>
      </c>
      <c r="B16" s="23"/>
      <c r="C16" s="23"/>
      <c r="D16" s="23"/>
      <c r="E16" s="23"/>
      <c r="F16" s="23"/>
      <c r="G16" s="23"/>
      <c r="H16" s="23"/>
      <c r="I16" s="23"/>
      <c r="J16" s="24"/>
      <c r="K16" s="24"/>
      <c r="L16" s="24"/>
      <c r="M16" s="24"/>
      <c r="N16" s="25"/>
      <c r="O16" s="1"/>
    </row>
    <row r="17" spans="1:15" x14ac:dyDescent="0.25">
      <c r="A17" s="413" t="s">
        <v>13</v>
      </c>
      <c r="B17" s="413"/>
      <c r="C17" s="413"/>
      <c r="D17" s="13"/>
      <c r="E17" s="32"/>
      <c r="F17" s="32"/>
      <c r="G17" s="32"/>
      <c r="H17" s="32"/>
      <c r="I17" s="32"/>
      <c r="J17" s="14"/>
      <c r="K17" s="14"/>
      <c r="L17" s="14"/>
      <c r="M17" s="14"/>
      <c r="N17" s="14"/>
      <c r="O17" s="1"/>
    </row>
    <row r="18" spans="1:15" x14ac:dyDescent="0.25">
      <c r="A18" s="414" t="s">
        <v>14</v>
      </c>
      <c r="B18" s="414" t="s">
        <v>15</v>
      </c>
      <c r="C18" s="414" t="s">
        <v>16</v>
      </c>
      <c r="D18" s="414" t="s">
        <v>17</v>
      </c>
      <c r="E18" s="414" t="s">
        <v>18</v>
      </c>
      <c r="F18" s="399" t="s">
        <v>19</v>
      </c>
      <c r="G18" s="399"/>
      <c r="H18" s="399"/>
      <c r="I18" s="399"/>
      <c r="J18" s="399"/>
      <c r="K18" s="400"/>
      <c r="L18" s="401" t="s">
        <v>20</v>
      </c>
      <c r="M18" s="402"/>
      <c r="N18" s="403"/>
      <c r="O18" s="1"/>
    </row>
    <row r="19" spans="1:15" x14ac:dyDescent="0.25">
      <c r="A19" s="415"/>
      <c r="B19" s="415"/>
      <c r="C19" s="415"/>
      <c r="D19" s="415"/>
      <c r="E19" s="415"/>
      <c r="F19" s="407" t="s">
        <v>21</v>
      </c>
      <c r="G19" s="408"/>
      <c r="H19" s="407" t="s">
        <v>22</v>
      </c>
      <c r="I19" s="408"/>
      <c r="J19" s="407" t="s">
        <v>23</v>
      </c>
      <c r="K19" s="411"/>
      <c r="L19" s="404"/>
      <c r="M19" s="405"/>
      <c r="N19" s="406"/>
      <c r="O19" s="1"/>
    </row>
    <row r="20" spans="1:15" x14ac:dyDescent="0.25">
      <c r="A20" s="415"/>
      <c r="B20" s="415"/>
      <c r="C20" s="415"/>
      <c r="D20" s="415"/>
      <c r="E20" s="415"/>
      <c r="F20" s="409"/>
      <c r="G20" s="410"/>
      <c r="H20" s="409"/>
      <c r="I20" s="410"/>
      <c r="J20" s="409"/>
      <c r="K20" s="412"/>
      <c r="L20" s="399" t="s">
        <v>24</v>
      </c>
      <c r="M20" s="399" t="s">
        <v>25</v>
      </c>
      <c r="N20" s="399"/>
      <c r="O20" s="1"/>
    </row>
    <row r="21" spans="1:15" ht="51" x14ac:dyDescent="0.25">
      <c r="A21" s="416"/>
      <c r="B21" s="416"/>
      <c r="C21" s="416"/>
      <c r="D21" s="416"/>
      <c r="E21" s="416"/>
      <c r="F21" s="26" t="s">
        <v>26</v>
      </c>
      <c r="G21" s="27" t="s">
        <v>27</v>
      </c>
      <c r="H21" s="26" t="s">
        <v>26</v>
      </c>
      <c r="I21" s="27" t="s">
        <v>27</v>
      </c>
      <c r="J21" s="26" t="s">
        <v>26</v>
      </c>
      <c r="K21" s="28" t="s">
        <v>27</v>
      </c>
      <c r="L21" s="399"/>
      <c r="M21" s="26" t="s">
        <v>28</v>
      </c>
      <c r="N21" s="26" t="s">
        <v>23</v>
      </c>
      <c r="O21" s="1"/>
    </row>
    <row r="22" spans="1:15" ht="38.25" x14ac:dyDescent="0.25">
      <c r="A22" s="121" t="s">
        <v>151</v>
      </c>
      <c r="B22" s="121">
        <v>3.2</v>
      </c>
      <c r="C22" s="126" t="s">
        <v>152</v>
      </c>
      <c r="D22" s="126" t="s">
        <v>152</v>
      </c>
      <c r="E22" s="138" t="s">
        <v>153</v>
      </c>
      <c r="F22" s="116" t="s">
        <v>154</v>
      </c>
      <c r="G22" s="131">
        <v>92</v>
      </c>
      <c r="H22" s="116" t="s">
        <v>155</v>
      </c>
      <c r="I22" s="131">
        <v>184</v>
      </c>
      <c r="J22" s="139" t="s">
        <v>34</v>
      </c>
      <c r="K22" s="131">
        <v>0</v>
      </c>
      <c r="L22" s="131">
        <v>184</v>
      </c>
      <c r="M22" s="131">
        <v>17</v>
      </c>
      <c r="N22" s="131">
        <v>0</v>
      </c>
      <c r="O22" s="1"/>
    </row>
    <row r="23" spans="1:15" ht="38.25" x14ac:dyDescent="0.25">
      <c r="A23" s="121">
        <v>3.1</v>
      </c>
      <c r="B23" s="121" t="s">
        <v>34</v>
      </c>
      <c r="C23" s="121" t="s">
        <v>156</v>
      </c>
      <c r="D23" s="121" t="s">
        <v>34</v>
      </c>
      <c r="E23" s="137" t="s">
        <v>157</v>
      </c>
      <c r="F23" s="116">
        <v>2010</v>
      </c>
      <c r="G23" s="131">
        <v>20</v>
      </c>
      <c r="H23" s="139" t="s">
        <v>34</v>
      </c>
      <c r="I23" s="131">
        <v>0</v>
      </c>
      <c r="J23" s="139" t="s">
        <v>34</v>
      </c>
      <c r="K23" s="131">
        <v>0</v>
      </c>
      <c r="L23" s="131">
        <v>0</v>
      </c>
      <c r="M23" s="132">
        <v>6</v>
      </c>
      <c r="N23" s="131">
        <v>0</v>
      </c>
      <c r="O23" s="1"/>
    </row>
    <row r="24" spans="1:15" x14ac:dyDescent="0.25">
      <c r="A24" s="3"/>
      <c r="B24" s="3"/>
      <c r="C24" s="32"/>
      <c r="D24" s="32"/>
      <c r="E24" s="33" t="s">
        <v>42</v>
      </c>
      <c r="F24" s="14"/>
      <c r="G24" s="99">
        <f>SUM(G22:G23)</f>
        <v>112</v>
      </c>
      <c r="H24" s="14"/>
      <c r="I24" s="99">
        <f>SUM(I22:I23)</f>
        <v>184</v>
      </c>
      <c r="J24" s="14"/>
      <c r="K24" s="99">
        <f>SUM(K22:K23)</f>
        <v>0</v>
      </c>
      <c r="L24" s="99">
        <f>SUM(L22:L23)</f>
        <v>184</v>
      </c>
      <c r="M24" s="99">
        <f>SUM(M22:M23)</f>
        <v>23</v>
      </c>
      <c r="N24" s="99">
        <f>SUM(N22:N23)</f>
        <v>0</v>
      </c>
      <c r="O24" s="1"/>
    </row>
    <row r="25" spans="1:15" x14ac:dyDescent="0.25">
      <c r="A25" s="3"/>
      <c r="B25" s="3"/>
      <c r="C25" s="32"/>
      <c r="D25" s="32"/>
      <c r="E25" s="33"/>
      <c r="F25" s="14"/>
      <c r="G25" s="14"/>
      <c r="H25" s="14"/>
      <c r="I25" s="14"/>
      <c r="J25" s="14"/>
      <c r="K25" s="14"/>
      <c r="L25" s="14"/>
      <c r="M25" s="14"/>
      <c r="N25" s="14"/>
      <c r="O25" s="1"/>
    </row>
    <row r="26" spans="1:15" x14ac:dyDescent="0.25">
      <c r="A26" s="3"/>
      <c r="B26" s="3"/>
      <c r="C26" s="32"/>
      <c r="D26" s="32"/>
      <c r="E26" s="33" t="s">
        <v>43</v>
      </c>
      <c r="F26" s="14"/>
      <c r="G26" s="397">
        <f>G24+I24+K24+M24</f>
        <v>319</v>
      </c>
      <c r="H26" s="398"/>
      <c r="I26" s="14"/>
      <c r="J26" s="14"/>
      <c r="K26" s="14"/>
      <c r="L26" s="14"/>
      <c r="M26" s="14"/>
      <c r="N26" s="14"/>
      <c r="O26" s="1"/>
    </row>
    <row r="27" spans="1:15" x14ac:dyDescent="0.25">
      <c r="A27" s="3"/>
      <c r="B27" s="3"/>
      <c r="C27" s="32"/>
      <c r="D27" s="32"/>
      <c r="E27" s="33"/>
      <c r="F27" s="14"/>
      <c r="G27" s="14"/>
      <c r="H27" s="14"/>
      <c r="I27" s="14"/>
      <c r="J27" s="14"/>
      <c r="K27" s="14"/>
      <c r="L27" s="14"/>
      <c r="M27" s="14"/>
      <c r="N27" s="14"/>
      <c r="O27" s="1"/>
    </row>
    <row r="28" spans="1:15" x14ac:dyDescent="0.25">
      <c r="A28" s="3"/>
      <c r="B28" s="3"/>
      <c r="C28" s="32"/>
      <c r="D28" s="32"/>
      <c r="E28" s="33" t="s">
        <v>44</v>
      </c>
      <c r="F28" s="14"/>
      <c r="G28" s="397">
        <f>SUM(G26-M24)</f>
        <v>296</v>
      </c>
      <c r="H28" s="398"/>
      <c r="I28" s="14"/>
      <c r="J28" s="14"/>
      <c r="K28" s="14"/>
      <c r="L28" s="14"/>
      <c r="M28" s="14"/>
      <c r="N28" s="14"/>
      <c r="O28" s="1"/>
    </row>
    <row r="29" spans="1:15" x14ac:dyDescent="0.25">
      <c r="A29" s="413" t="s">
        <v>9</v>
      </c>
      <c r="B29" s="413"/>
      <c r="C29" s="413"/>
      <c r="D29" s="13"/>
      <c r="E29" s="32"/>
      <c r="F29" s="32"/>
      <c r="G29" s="32"/>
      <c r="H29" s="32"/>
      <c r="I29" s="32"/>
      <c r="J29" s="14"/>
      <c r="K29" s="14"/>
      <c r="L29" s="14"/>
      <c r="M29" s="14"/>
      <c r="N29" s="14"/>
      <c r="O29" s="19"/>
    </row>
    <row r="30" spans="1:15" x14ac:dyDescent="0.25">
      <c r="A30" s="15" t="s">
        <v>465</v>
      </c>
      <c r="B30" s="16"/>
      <c r="C30" s="16"/>
      <c r="D30" s="16"/>
      <c r="E30" s="16"/>
      <c r="F30" s="16"/>
      <c r="G30" s="16"/>
      <c r="H30" s="16"/>
      <c r="I30" s="16"/>
      <c r="J30" s="17"/>
      <c r="K30" s="17"/>
      <c r="L30" s="17"/>
      <c r="M30" s="17"/>
      <c r="N30" s="18"/>
      <c r="O30" s="19"/>
    </row>
    <row r="31" spans="1:15" x14ac:dyDescent="0.25">
      <c r="A31" s="20" t="s">
        <v>501</v>
      </c>
      <c r="B31" s="224"/>
      <c r="C31" s="224"/>
      <c r="D31" s="224"/>
      <c r="E31" s="224"/>
      <c r="F31" s="224"/>
      <c r="G31" s="224"/>
      <c r="H31" s="224"/>
      <c r="I31" s="224"/>
      <c r="J31" s="19"/>
      <c r="K31" s="19"/>
      <c r="L31" s="19"/>
      <c r="M31" s="19"/>
      <c r="N31" s="21"/>
      <c r="O31" s="19"/>
    </row>
    <row r="32" spans="1:15" x14ac:dyDescent="0.25">
      <c r="A32" s="22" t="s">
        <v>502</v>
      </c>
      <c r="B32" s="23"/>
      <c r="C32" s="23"/>
      <c r="D32" s="23"/>
      <c r="E32" s="23"/>
      <c r="F32" s="23"/>
      <c r="G32" s="23"/>
      <c r="H32" s="23"/>
      <c r="I32" s="23"/>
      <c r="J32" s="24"/>
      <c r="K32" s="24"/>
      <c r="L32" s="24"/>
      <c r="M32" s="24"/>
      <c r="N32" s="25"/>
      <c r="O32" s="19"/>
    </row>
    <row r="33" spans="1:15" x14ac:dyDescent="0.25">
      <c r="A33" s="413" t="s">
        <v>13</v>
      </c>
      <c r="B33" s="413"/>
      <c r="C33" s="413"/>
      <c r="D33" s="13"/>
      <c r="E33" s="32"/>
      <c r="F33" s="32"/>
      <c r="G33" s="32"/>
      <c r="H33" s="32"/>
      <c r="I33" s="32"/>
      <c r="J33" s="14"/>
      <c r="K33" s="14"/>
      <c r="L33" s="14"/>
      <c r="M33" s="14"/>
      <c r="N33" s="14"/>
      <c r="O33" s="19"/>
    </row>
    <row r="34" spans="1:15" x14ac:dyDescent="0.25">
      <c r="A34" s="414" t="s">
        <v>14</v>
      </c>
      <c r="B34" s="414" t="s">
        <v>15</v>
      </c>
      <c r="C34" s="414" t="s">
        <v>16</v>
      </c>
      <c r="D34" s="414" t="s">
        <v>17</v>
      </c>
      <c r="E34" s="414" t="s">
        <v>18</v>
      </c>
      <c r="F34" s="399" t="s">
        <v>19</v>
      </c>
      <c r="G34" s="399"/>
      <c r="H34" s="399"/>
      <c r="I34" s="399"/>
      <c r="J34" s="399"/>
      <c r="K34" s="400"/>
      <c r="L34" s="401" t="s">
        <v>20</v>
      </c>
      <c r="M34" s="402"/>
      <c r="N34" s="403"/>
      <c r="O34" s="19"/>
    </row>
    <row r="35" spans="1:15" x14ac:dyDescent="0.25">
      <c r="A35" s="415"/>
      <c r="B35" s="415"/>
      <c r="C35" s="415"/>
      <c r="D35" s="415"/>
      <c r="E35" s="415"/>
      <c r="F35" s="407" t="s">
        <v>21</v>
      </c>
      <c r="G35" s="408"/>
      <c r="H35" s="407" t="s">
        <v>22</v>
      </c>
      <c r="I35" s="408"/>
      <c r="J35" s="407" t="s">
        <v>23</v>
      </c>
      <c r="K35" s="411"/>
      <c r="L35" s="404"/>
      <c r="M35" s="405"/>
      <c r="N35" s="406"/>
      <c r="O35" s="19"/>
    </row>
    <row r="36" spans="1:15" x14ac:dyDescent="0.25">
      <c r="A36" s="415"/>
      <c r="B36" s="415"/>
      <c r="C36" s="415"/>
      <c r="D36" s="415"/>
      <c r="E36" s="415"/>
      <c r="F36" s="409"/>
      <c r="G36" s="410"/>
      <c r="H36" s="409"/>
      <c r="I36" s="410"/>
      <c r="J36" s="409"/>
      <c r="K36" s="412"/>
      <c r="L36" s="399" t="s">
        <v>24</v>
      </c>
      <c r="M36" s="399" t="s">
        <v>25</v>
      </c>
      <c r="N36" s="399"/>
      <c r="O36" s="19"/>
    </row>
    <row r="37" spans="1:15" ht="51" x14ac:dyDescent="0.25">
      <c r="A37" s="416"/>
      <c r="B37" s="416"/>
      <c r="C37" s="416"/>
      <c r="D37" s="416"/>
      <c r="E37" s="416"/>
      <c r="F37" s="26" t="s">
        <v>26</v>
      </c>
      <c r="G37" s="27" t="s">
        <v>27</v>
      </c>
      <c r="H37" s="26" t="s">
        <v>26</v>
      </c>
      <c r="I37" s="27" t="s">
        <v>27</v>
      </c>
      <c r="J37" s="26" t="s">
        <v>26</v>
      </c>
      <c r="K37" s="28" t="s">
        <v>27</v>
      </c>
      <c r="L37" s="399"/>
      <c r="M37" s="26" t="s">
        <v>28</v>
      </c>
      <c r="N37" s="26" t="s">
        <v>23</v>
      </c>
      <c r="O37" s="19"/>
    </row>
    <row r="38" spans="1:15" ht="51" x14ac:dyDescent="0.25">
      <c r="A38" s="121" t="s">
        <v>158</v>
      </c>
      <c r="B38" s="121" t="s">
        <v>34</v>
      </c>
      <c r="C38" s="121" t="s">
        <v>159</v>
      </c>
      <c r="D38" s="121" t="s">
        <v>34</v>
      </c>
      <c r="E38" s="137" t="s">
        <v>160</v>
      </c>
      <c r="F38" s="116" t="s">
        <v>161</v>
      </c>
      <c r="G38" s="131">
        <v>5</v>
      </c>
      <c r="H38" s="139" t="s">
        <v>34</v>
      </c>
      <c r="I38" s="131">
        <v>0</v>
      </c>
      <c r="J38" s="139" t="s">
        <v>34</v>
      </c>
      <c r="K38" s="131">
        <v>0</v>
      </c>
      <c r="L38" s="131">
        <v>0</v>
      </c>
      <c r="M38" s="131">
        <v>0</v>
      </c>
      <c r="N38" s="131">
        <v>0</v>
      </c>
      <c r="O38" s="19"/>
    </row>
    <row r="39" spans="1:15" x14ac:dyDescent="0.25">
      <c r="A39" s="3"/>
      <c r="B39" s="3"/>
      <c r="C39" s="32"/>
      <c r="D39" s="32"/>
      <c r="E39" s="33" t="s">
        <v>42</v>
      </c>
      <c r="F39" s="14"/>
      <c r="G39" s="99">
        <f>SUM(G38:G38)</f>
        <v>5</v>
      </c>
      <c r="H39" s="14"/>
      <c r="I39" s="99">
        <f>SUM(I38:I38)</f>
        <v>0</v>
      </c>
      <c r="J39" s="14"/>
      <c r="K39" s="99">
        <f>SUM(K38:K38)</f>
        <v>0</v>
      </c>
      <c r="L39" s="99">
        <f>SUM(L38:L38)</f>
        <v>0</v>
      </c>
      <c r="M39" s="99">
        <f>SUM(M38:M38)</f>
        <v>0</v>
      </c>
      <c r="N39" s="99">
        <f>SUM(N38:N38)</f>
        <v>0</v>
      </c>
      <c r="O39" s="19"/>
    </row>
    <row r="40" spans="1:15" x14ac:dyDescent="0.25">
      <c r="A40" s="3"/>
      <c r="B40" s="3"/>
      <c r="C40" s="32"/>
      <c r="D40" s="32"/>
      <c r="E40" s="33"/>
      <c r="F40" s="14"/>
      <c r="G40" s="14"/>
      <c r="H40" s="14"/>
      <c r="I40" s="14"/>
      <c r="J40" s="14"/>
      <c r="K40" s="14"/>
      <c r="L40" s="14"/>
      <c r="M40" s="14"/>
      <c r="N40" s="14"/>
      <c r="O40" s="19"/>
    </row>
    <row r="41" spans="1:15" x14ac:dyDescent="0.25">
      <c r="A41" s="3"/>
      <c r="B41" s="3"/>
      <c r="C41" s="32"/>
      <c r="D41" s="32"/>
      <c r="E41" s="33" t="s">
        <v>43</v>
      </c>
      <c r="F41" s="14"/>
      <c r="G41" s="397">
        <f>G39+I39+K39+M39</f>
        <v>5</v>
      </c>
      <c r="H41" s="398"/>
      <c r="I41" s="14"/>
      <c r="J41" s="14"/>
      <c r="K41" s="14"/>
      <c r="L41" s="14"/>
      <c r="M41" s="14"/>
      <c r="N41" s="14"/>
      <c r="O41" s="19"/>
    </row>
    <row r="42" spans="1:15" x14ac:dyDescent="0.25">
      <c r="A42" s="3"/>
      <c r="B42" s="3"/>
      <c r="C42" s="32"/>
      <c r="D42" s="32"/>
      <c r="E42" s="33"/>
      <c r="F42" s="14"/>
      <c r="G42" s="14"/>
      <c r="H42" s="14"/>
      <c r="I42" s="14"/>
      <c r="J42" s="14"/>
      <c r="K42" s="14"/>
      <c r="L42" s="14"/>
      <c r="M42" s="14"/>
      <c r="N42" s="14"/>
      <c r="O42" s="19"/>
    </row>
    <row r="43" spans="1:15" x14ac:dyDescent="0.25">
      <c r="A43" s="3"/>
      <c r="B43" s="3"/>
      <c r="C43" s="32"/>
      <c r="D43" s="32"/>
      <c r="E43" s="33" t="s">
        <v>44</v>
      </c>
      <c r="F43" s="14"/>
      <c r="G43" s="397">
        <f>SUM(G41-M39)</f>
        <v>5</v>
      </c>
      <c r="H43" s="398"/>
      <c r="I43" s="14"/>
      <c r="J43" s="14"/>
      <c r="K43" s="14"/>
      <c r="L43" s="14"/>
      <c r="M43" s="14"/>
      <c r="N43" s="14"/>
      <c r="O43" s="19"/>
    </row>
    <row r="44" spans="1:15" x14ac:dyDescent="0.25">
      <c r="A44" s="413" t="s">
        <v>9</v>
      </c>
      <c r="B44" s="413"/>
      <c r="C44" s="413"/>
      <c r="D44" s="13"/>
      <c r="E44" s="32"/>
      <c r="F44" s="32"/>
      <c r="G44" s="32"/>
      <c r="H44" s="32"/>
      <c r="I44" s="32"/>
      <c r="J44" s="14"/>
      <c r="K44" s="14"/>
      <c r="L44" s="14"/>
      <c r="M44" s="14"/>
      <c r="N44" s="14"/>
      <c r="O44" s="19"/>
    </row>
    <row r="45" spans="1:15" x14ac:dyDescent="0.25">
      <c r="A45" s="15" t="s">
        <v>498</v>
      </c>
      <c r="B45" s="16"/>
      <c r="C45" s="16"/>
      <c r="D45" s="16"/>
      <c r="E45" s="16"/>
      <c r="F45" s="16"/>
      <c r="G45" s="16"/>
      <c r="H45" s="16"/>
      <c r="I45" s="16"/>
      <c r="J45" s="17"/>
      <c r="K45" s="17"/>
      <c r="L45" s="17"/>
      <c r="M45" s="17"/>
      <c r="N45" s="18"/>
      <c r="O45" s="19"/>
    </row>
    <row r="46" spans="1:15" x14ac:dyDescent="0.25">
      <c r="A46" s="20" t="s">
        <v>503</v>
      </c>
      <c r="B46" s="224"/>
      <c r="C46" s="224"/>
      <c r="D46" s="224"/>
      <c r="E46" s="224"/>
      <c r="F46" s="224"/>
      <c r="G46" s="224"/>
      <c r="H46" s="224"/>
      <c r="I46" s="224"/>
      <c r="J46" s="19"/>
      <c r="K46" s="19"/>
      <c r="L46" s="19"/>
      <c r="M46" s="19"/>
      <c r="N46" s="21"/>
      <c r="O46" s="19"/>
    </row>
    <row r="47" spans="1:15" x14ac:dyDescent="0.25">
      <c r="A47" s="22" t="s">
        <v>504</v>
      </c>
      <c r="B47" s="23"/>
      <c r="C47" s="23"/>
      <c r="D47" s="23"/>
      <c r="E47" s="23"/>
      <c r="F47" s="23"/>
      <c r="G47" s="23"/>
      <c r="H47" s="23"/>
      <c r="I47" s="23"/>
      <c r="J47" s="24"/>
      <c r="K47" s="24"/>
      <c r="L47" s="24"/>
      <c r="M47" s="24"/>
      <c r="N47" s="25"/>
      <c r="O47" s="19"/>
    </row>
    <row r="48" spans="1:15" x14ac:dyDescent="0.25">
      <c r="A48" s="413" t="s">
        <v>13</v>
      </c>
      <c r="B48" s="413"/>
      <c r="C48" s="413"/>
      <c r="D48" s="13"/>
      <c r="E48" s="32"/>
      <c r="F48" s="32"/>
      <c r="G48" s="32"/>
      <c r="H48" s="32"/>
      <c r="I48" s="32"/>
      <c r="J48" s="14"/>
      <c r="K48" s="14"/>
      <c r="L48" s="14"/>
      <c r="M48" s="14"/>
      <c r="N48" s="14"/>
      <c r="O48" s="19"/>
    </row>
    <row r="49" spans="1:15" x14ac:dyDescent="0.25">
      <c r="A49" s="414" t="s">
        <v>14</v>
      </c>
      <c r="B49" s="414" t="s">
        <v>15</v>
      </c>
      <c r="C49" s="414" t="s">
        <v>16</v>
      </c>
      <c r="D49" s="414" t="s">
        <v>17</v>
      </c>
      <c r="E49" s="414" t="s">
        <v>18</v>
      </c>
      <c r="F49" s="399" t="s">
        <v>19</v>
      </c>
      <c r="G49" s="399"/>
      <c r="H49" s="399"/>
      <c r="I49" s="399"/>
      <c r="J49" s="399"/>
      <c r="K49" s="400"/>
      <c r="L49" s="401" t="s">
        <v>20</v>
      </c>
      <c r="M49" s="402"/>
      <c r="N49" s="403"/>
      <c r="O49" s="19"/>
    </row>
    <row r="50" spans="1:15" x14ac:dyDescent="0.25">
      <c r="A50" s="415"/>
      <c r="B50" s="415"/>
      <c r="C50" s="415"/>
      <c r="D50" s="415"/>
      <c r="E50" s="415"/>
      <c r="F50" s="407" t="s">
        <v>21</v>
      </c>
      <c r="G50" s="408"/>
      <c r="H50" s="407" t="s">
        <v>22</v>
      </c>
      <c r="I50" s="408"/>
      <c r="J50" s="407" t="s">
        <v>23</v>
      </c>
      <c r="K50" s="411"/>
      <c r="L50" s="404"/>
      <c r="M50" s="405"/>
      <c r="N50" s="406"/>
      <c r="O50" s="19"/>
    </row>
    <row r="51" spans="1:15" x14ac:dyDescent="0.25">
      <c r="A51" s="415"/>
      <c r="B51" s="415"/>
      <c r="C51" s="415"/>
      <c r="D51" s="415"/>
      <c r="E51" s="415"/>
      <c r="F51" s="409"/>
      <c r="G51" s="410"/>
      <c r="H51" s="409"/>
      <c r="I51" s="410"/>
      <c r="J51" s="409"/>
      <c r="K51" s="412"/>
      <c r="L51" s="399" t="s">
        <v>24</v>
      </c>
      <c r="M51" s="399" t="s">
        <v>25</v>
      </c>
      <c r="N51" s="399"/>
      <c r="O51" s="19"/>
    </row>
    <row r="52" spans="1:15" ht="51" x14ac:dyDescent="0.25">
      <c r="A52" s="416"/>
      <c r="B52" s="416"/>
      <c r="C52" s="416"/>
      <c r="D52" s="416"/>
      <c r="E52" s="416"/>
      <c r="F52" s="26" t="s">
        <v>26</v>
      </c>
      <c r="G52" s="27" t="s">
        <v>27</v>
      </c>
      <c r="H52" s="26" t="s">
        <v>26</v>
      </c>
      <c r="I52" s="27" t="s">
        <v>27</v>
      </c>
      <c r="J52" s="26" t="s">
        <v>26</v>
      </c>
      <c r="K52" s="28" t="s">
        <v>27</v>
      </c>
      <c r="L52" s="399"/>
      <c r="M52" s="26" t="s">
        <v>28</v>
      </c>
      <c r="N52" s="26" t="s">
        <v>23</v>
      </c>
      <c r="O52" s="19"/>
    </row>
    <row r="53" spans="1:15" ht="51" x14ac:dyDescent="0.25">
      <c r="A53" s="36" t="s">
        <v>34</v>
      </c>
      <c r="B53" s="36" t="s">
        <v>162</v>
      </c>
      <c r="C53" s="36" t="s">
        <v>34</v>
      </c>
      <c r="D53" s="130" t="s">
        <v>87</v>
      </c>
      <c r="E53" s="137" t="s">
        <v>163</v>
      </c>
      <c r="F53" s="139">
        <v>2022</v>
      </c>
      <c r="G53" s="140">
        <v>1</v>
      </c>
      <c r="H53" s="139" t="s">
        <v>164</v>
      </c>
      <c r="I53" s="131">
        <v>2</v>
      </c>
      <c r="J53" s="139" t="s">
        <v>34</v>
      </c>
      <c r="K53" s="131">
        <v>0</v>
      </c>
      <c r="L53" s="131">
        <v>0</v>
      </c>
      <c r="M53" s="131">
        <v>0</v>
      </c>
      <c r="N53" s="131">
        <v>0</v>
      </c>
      <c r="O53" s="19"/>
    </row>
    <row r="54" spans="1:15" ht="51" x14ac:dyDescent="0.25">
      <c r="A54" s="36" t="s">
        <v>34</v>
      </c>
      <c r="B54" s="36" t="s">
        <v>48</v>
      </c>
      <c r="C54" s="36" t="s">
        <v>34</v>
      </c>
      <c r="D54" s="130" t="s">
        <v>49</v>
      </c>
      <c r="E54" s="137" t="s">
        <v>165</v>
      </c>
      <c r="F54" s="139">
        <v>2023</v>
      </c>
      <c r="G54" s="140">
        <v>1</v>
      </c>
      <c r="H54" s="129" t="s">
        <v>166</v>
      </c>
      <c r="I54" s="140">
        <v>6</v>
      </c>
      <c r="J54" s="139" t="s">
        <v>34</v>
      </c>
      <c r="K54" s="131">
        <v>0</v>
      </c>
      <c r="L54" s="131">
        <v>6</v>
      </c>
      <c r="M54" s="131">
        <v>0</v>
      </c>
      <c r="N54" s="131">
        <v>0</v>
      </c>
      <c r="O54" s="19"/>
    </row>
    <row r="55" spans="1:15" x14ac:dyDescent="0.25">
      <c r="A55" s="3"/>
      <c r="B55" s="3"/>
      <c r="C55" s="32"/>
      <c r="D55" s="32"/>
      <c r="E55" s="33" t="s">
        <v>42</v>
      </c>
      <c r="F55" s="14"/>
      <c r="G55" s="99">
        <f>SUM(G53:G54)</f>
        <v>2</v>
      </c>
      <c r="H55" s="14"/>
      <c r="I55" s="99">
        <f>SUM(I53:I54)</f>
        <v>8</v>
      </c>
      <c r="J55" s="14"/>
      <c r="K55" s="99">
        <f>SUM(K54:K54)</f>
        <v>0</v>
      </c>
      <c r="L55" s="99">
        <f>SUM(L54:L54)</f>
        <v>6</v>
      </c>
      <c r="M55" s="99">
        <f>SUM(M54:M54)</f>
        <v>0</v>
      </c>
      <c r="N55" s="99">
        <f>SUM(N54:N54)</f>
        <v>0</v>
      </c>
      <c r="O55" s="19"/>
    </row>
    <row r="56" spans="1:15" x14ac:dyDescent="0.25">
      <c r="A56" s="3"/>
      <c r="B56" s="3"/>
      <c r="C56" s="32"/>
      <c r="D56" s="32"/>
      <c r="E56" s="33"/>
      <c r="F56" s="14"/>
      <c r="G56" s="14"/>
      <c r="H56" s="14"/>
      <c r="I56" s="14"/>
      <c r="J56" s="14"/>
      <c r="K56" s="14"/>
      <c r="L56" s="14"/>
      <c r="M56" s="14"/>
      <c r="N56" s="14"/>
      <c r="O56" s="19"/>
    </row>
    <row r="57" spans="1:15" x14ac:dyDescent="0.25">
      <c r="A57" s="3"/>
      <c r="B57" s="3"/>
      <c r="C57" s="32"/>
      <c r="D57" s="32"/>
      <c r="E57" s="33" t="s">
        <v>43</v>
      </c>
      <c r="F57" s="14"/>
      <c r="G57" s="397">
        <f>G55+I55+K55+M55</f>
        <v>10</v>
      </c>
      <c r="H57" s="398"/>
      <c r="I57" s="14"/>
      <c r="J57" s="14"/>
      <c r="K57" s="14"/>
      <c r="L57" s="14"/>
      <c r="M57" s="14"/>
      <c r="N57" s="14"/>
      <c r="O57" s="19"/>
    </row>
    <row r="58" spans="1:15" x14ac:dyDescent="0.25">
      <c r="A58" s="3"/>
      <c r="B58" s="3"/>
      <c r="C58" s="32"/>
      <c r="D58" s="32"/>
      <c r="E58" s="33"/>
      <c r="F58" s="14"/>
      <c r="G58" s="14"/>
      <c r="H58" s="14"/>
      <c r="I58" s="14"/>
      <c r="J58" s="14"/>
      <c r="K58" s="14"/>
      <c r="L58" s="14"/>
      <c r="M58" s="14"/>
      <c r="N58" s="14"/>
      <c r="O58" s="19"/>
    </row>
    <row r="59" spans="1:15" x14ac:dyDescent="0.25">
      <c r="A59" s="3"/>
      <c r="B59" s="3"/>
      <c r="C59" s="32"/>
      <c r="D59" s="32"/>
      <c r="E59" s="33" t="s">
        <v>44</v>
      </c>
      <c r="F59" s="14"/>
      <c r="G59" s="397">
        <f>SUM(G57-M55)</f>
        <v>10</v>
      </c>
      <c r="H59" s="398"/>
      <c r="I59" s="14"/>
      <c r="J59" s="14"/>
      <c r="K59" s="14"/>
      <c r="L59" s="14"/>
      <c r="M59" s="14"/>
      <c r="N59" s="14"/>
      <c r="O59" s="19"/>
    </row>
    <row r="60" spans="1:15" x14ac:dyDescent="0.25">
      <c r="A60" s="19"/>
      <c r="B60" s="19"/>
      <c r="C60" s="19"/>
      <c r="D60" s="19"/>
      <c r="E60" s="19"/>
      <c r="F60" s="19"/>
      <c r="G60" s="19"/>
      <c r="H60" s="19"/>
      <c r="I60" s="19"/>
      <c r="J60" s="19"/>
      <c r="K60" s="19"/>
      <c r="L60" s="19"/>
      <c r="M60" s="19"/>
      <c r="N60" s="19"/>
      <c r="O60" s="19"/>
    </row>
    <row r="61" spans="1:15" x14ac:dyDescent="0.25">
      <c r="A61" s="19"/>
      <c r="B61" s="19"/>
      <c r="C61" s="19"/>
      <c r="D61" s="19"/>
      <c r="E61" s="19"/>
      <c r="F61" s="19"/>
      <c r="G61" s="19"/>
      <c r="H61" s="19"/>
      <c r="I61" s="19"/>
      <c r="J61" s="19"/>
      <c r="K61" s="19"/>
      <c r="L61" s="19"/>
      <c r="M61" s="19"/>
      <c r="N61" s="19"/>
      <c r="O61" s="19"/>
    </row>
    <row r="62" spans="1:15" x14ac:dyDescent="0.25">
      <c r="A62" s="44"/>
      <c r="B62" s="44"/>
      <c r="C62" s="44"/>
      <c r="D62" s="44"/>
      <c r="E62" s="44"/>
      <c r="F62" s="44"/>
      <c r="G62" s="44"/>
      <c r="H62" s="44"/>
      <c r="I62" s="44"/>
      <c r="J62" s="44"/>
      <c r="K62" s="44"/>
      <c r="L62" s="44"/>
      <c r="M62" s="44"/>
      <c r="N62" s="44"/>
      <c r="O62" s="19"/>
    </row>
    <row r="63" spans="1:15" x14ac:dyDescent="0.25">
      <c r="A63" s="44"/>
      <c r="B63" s="44"/>
      <c r="C63" s="44"/>
      <c r="D63" s="44"/>
      <c r="E63" s="44"/>
      <c r="F63" s="44"/>
      <c r="G63" s="44"/>
      <c r="H63" s="44"/>
      <c r="I63" s="44"/>
      <c r="J63" s="44"/>
      <c r="K63" s="44"/>
      <c r="L63" s="44"/>
      <c r="M63" s="44"/>
      <c r="N63" s="44"/>
      <c r="O63" s="19"/>
    </row>
  </sheetData>
  <protectedRanges>
    <protectedRange password="CDFC" sqref="M23" name="Rango4"/>
    <protectedRange password="CDFC" sqref="I54 I23" name="Rango3"/>
    <protectedRange password="CDFC" sqref="G23 G54 L22:L23 K54:N54 K38:N38 K22:K23 N22:N23" name="Rango2"/>
    <protectedRange password="C875" sqref="E38 E22:E23" name="Rango1_1_1"/>
    <protectedRange password="CDFC" sqref="G53 K53:N53 I53" name="Rango2_1"/>
  </protectedRanges>
  <mergeCells count="58">
    <mergeCell ref="G57:H57"/>
    <mergeCell ref="G59:H59"/>
    <mergeCell ref="G41:H41"/>
    <mergeCell ref="G43:H43"/>
    <mergeCell ref="A44:C44"/>
    <mergeCell ref="A48:C48"/>
    <mergeCell ref="A49:A52"/>
    <mergeCell ref="B49:B52"/>
    <mergeCell ref="C49:C52"/>
    <mergeCell ref="D49:D52"/>
    <mergeCell ref="E49:E52"/>
    <mergeCell ref="F49:K49"/>
    <mergeCell ref="L49:N50"/>
    <mergeCell ref="A2:N2"/>
    <mergeCell ref="A7:G7"/>
    <mergeCell ref="L34:N35"/>
    <mergeCell ref="F35:G36"/>
    <mergeCell ref="F50:G51"/>
    <mergeCell ref="H50:I51"/>
    <mergeCell ref="J50:K51"/>
    <mergeCell ref="L51:L52"/>
    <mergeCell ref="M51:N51"/>
    <mergeCell ref="G26:H26"/>
    <mergeCell ref="G28:H28"/>
    <mergeCell ref="A29:C29"/>
    <mergeCell ref="A33:C33"/>
    <mergeCell ref="A34:A37"/>
    <mergeCell ref="B34:B37"/>
    <mergeCell ref="C34:C37"/>
    <mergeCell ref="D34:D37"/>
    <mergeCell ref="E34:E37"/>
    <mergeCell ref="F34:K34"/>
    <mergeCell ref="H35:I36"/>
    <mergeCell ref="J35:K36"/>
    <mergeCell ref="L18:N19"/>
    <mergeCell ref="F19:G20"/>
    <mergeCell ref="H19:I20"/>
    <mergeCell ref="J19:K20"/>
    <mergeCell ref="L20:L21"/>
    <mergeCell ref="M20:N20"/>
    <mergeCell ref="F18:K18"/>
    <mergeCell ref="L36:L37"/>
    <mergeCell ref="M36:N36"/>
    <mergeCell ref="A18:A21"/>
    <mergeCell ref="B18:B21"/>
    <mergeCell ref="C18:C21"/>
    <mergeCell ref="D18:D21"/>
    <mergeCell ref="E18:E21"/>
    <mergeCell ref="A17:C17"/>
    <mergeCell ref="A3:N3"/>
    <mergeCell ref="A4:N4"/>
    <mergeCell ref="A6:C6"/>
    <mergeCell ref="A8:G8"/>
    <mergeCell ref="A10:G10"/>
    <mergeCell ref="A9:I9"/>
    <mergeCell ref="A11:E11"/>
    <mergeCell ref="A12:E12"/>
    <mergeCell ref="A13:C13"/>
  </mergeCells>
  <pageMargins left="0.70866141732283472" right="0.70866141732283472" top="0.74803149606299213" bottom="0.74803149606299213" header="0.31496062992125984" footer="0.31496062992125984"/>
  <pageSetup scale="62" fitToHeight="0" orientation="landscape" r:id="rId1"/>
  <rowBreaks count="2" manualBreakCount="2">
    <brk id="28" max="16383" man="1"/>
    <brk id="4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A794C-084E-415F-9F34-30254147F687}">
  <sheetPr>
    <pageSetUpPr fitToPage="1"/>
  </sheetPr>
  <dimension ref="A1:O52"/>
  <sheetViews>
    <sheetView workbookViewId="0">
      <selection activeCell="A3" sqref="A3:N3"/>
    </sheetView>
  </sheetViews>
  <sheetFormatPr baseColWidth="10" defaultRowHeight="15" x14ac:dyDescent="0.25"/>
  <cols>
    <col min="2" max="2" width="10" customWidth="1"/>
    <col min="3" max="4" width="22.28515625" customWidth="1"/>
    <col min="5" max="5" width="32.140625" customWidth="1"/>
    <col min="7" max="7" width="14.5703125" customWidth="1"/>
    <col min="9" max="9" width="13.5703125" customWidth="1"/>
    <col min="11" max="11" width="14.140625" customWidth="1"/>
    <col min="12" max="13" width="8.140625" customWidth="1"/>
  </cols>
  <sheetData>
    <row r="1" spans="1:15" x14ac:dyDescent="0.25">
      <c r="A1" s="39"/>
      <c r="B1" s="39"/>
      <c r="C1" s="39"/>
      <c r="D1" s="39"/>
      <c r="E1" s="39"/>
      <c r="F1" s="39"/>
      <c r="G1" s="39"/>
      <c r="H1" s="39"/>
      <c r="I1" s="39"/>
      <c r="J1" s="39"/>
      <c r="K1" s="39"/>
      <c r="L1" s="39"/>
      <c r="M1" s="39"/>
      <c r="N1" s="39"/>
      <c r="O1" s="39"/>
    </row>
    <row r="2" spans="1:15" x14ac:dyDescent="0.25">
      <c r="A2" s="452" t="s">
        <v>0</v>
      </c>
      <c r="B2" s="478"/>
      <c r="C2" s="478"/>
      <c r="D2" s="478"/>
      <c r="E2" s="478"/>
      <c r="F2" s="478"/>
      <c r="G2" s="478"/>
      <c r="H2" s="478"/>
      <c r="I2" s="478"/>
      <c r="J2" s="478"/>
      <c r="K2" s="478"/>
      <c r="L2" s="478"/>
      <c r="M2" s="478"/>
      <c r="N2" s="478"/>
      <c r="O2" s="39"/>
    </row>
    <row r="3" spans="1:15" ht="16.5" x14ac:dyDescent="0.25">
      <c r="A3" s="452" t="s">
        <v>796</v>
      </c>
      <c r="B3" s="452"/>
      <c r="C3" s="452"/>
      <c r="D3" s="452"/>
      <c r="E3" s="452"/>
      <c r="F3" s="452"/>
      <c r="G3" s="452"/>
      <c r="H3" s="452"/>
      <c r="I3" s="452"/>
      <c r="J3" s="452"/>
      <c r="K3" s="452"/>
      <c r="L3" s="452"/>
      <c r="M3" s="452"/>
      <c r="N3" s="452"/>
      <c r="O3" s="39"/>
    </row>
    <row r="4" spans="1:15" ht="16.5" x14ac:dyDescent="0.25">
      <c r="A4" s="452" t="s">
        <v>1</v>
      </c>
      <c r="B4" s="452"/>
      <c r="C4" s="452"/>
      <c r="D4" s="452"/>
      <c r="E4" s="452"/>
      <c r="F4" s="452"/>
      <c r="G4" s="452"/>
      <c r="H4" s="452"/>
      <c r="I4" s="452"/>
      <c r="J4" s="452"/>
      <c r="K4" s="452"/>
      <c r="L4" s="452"/>
      <c r="M4" s="452"/>
      <c r="N4" s="452"/>
      <c r="O4" s="39"/>
    </row>
    <row r="5" spans="1:15" ht="6.75" customHeight="1" x14ac:dyDescent="0.25">
      <c r="A5" s="39"/>
      <c r="B5" s="39"/>
      <c r="C5" s="39"/>
      <c r="D5" s="39"/>
      <c r="E5" s="39"/>
      <c r="F5" s="39"/>
      <c r="G5" s="39"/>
      <c r="H5" s="39"/>
      <c r="I5" s="39"/>
      <c r="J5" s="39"/>
      <c r="K5" s="39"/>
      <c r="L5" s="39"/>
      <c r="M5" s="39"/>
      <c r="N5" s="39"/>
      <c r="O5" s="39"/>
    </row>
    <row r="6" spans="1:15" x14ac:dyDescent="0.25">
      <c r="A6" s="453" t="s">
        <v>2</v>
      </c>
      <c r="B6" s="453"/>
      <c r="C6" s="453"/>
      <c r="D6" s="65"/>
      <c r="E6" s="65"/>
      <c r="F6" s="65"/>
      <c r="G6" s="41"/>
      <c r="H6" s="41"/>
      <c r="I6" s="41"/>
      <c r="J6" s="41"/>
      <c r="K6" s="41"/>
      <c r="L6" s="41"/>
      <c r="M6" s="41"/>
      <c r="N6" s="41"/>
      <c r="O6" s="39"/>
    </row>
    <row r="7" spans="1:15" x14ac:dyDescent="0.25">
      <c r="A7" s="454" t="s">
        <v>505</v>
      </c>
      <c r="B7" s="455"/>
      <c r="C7" s="455"/>
      <c r="D7" s="455"/>
      <c r="E7" s="455"/>
      <c r="F7" s="479"/>
      <c r="G7" s="479"/>
      <c r="H7" s="479"/>
      <c r="I7" s="479"/>
      <c r="J7" s="67"/>
      <c r="K7" s="67"/>
      <c r="L7" s="67"/>
      <c r="M7" s="67"/>
      <c r="N7" s="68"/>
      <c r="O7" s="39"/>
    </row>
    <row r="8" spans="1:15" x14ac:dyDescent="0.25">
      <c r="A8" s="456" t="s">
        <v>506</v>
      </c>
      <c r="B8" s="453"/>
      <c r="C8" s="453"/>
      <c r="D8" s="453"/>
      <c r="E8" s="453"/>
      <c r="F8" s="480"/>
      <c r="G8" s="480"/>
      <c r="H8" s="480"/>
      <c r="I8" s="480"/>
      <c r="J8" s="69"/>
      <c r="K8" s="69"/>
      <c r="L8" s="69"/>
      <c r="M8" s="69"/>
      <c r="N8" s="72"/>
      <c r="O8" s="39"/>
    </row>
    <row r="9" spans="1:15" x14ac:dyDescent="0.25">
      <c r="A9" s="456" t="s">
        <v>507</v>
      </c>
      <c r="B9" s="453"/>
      <c r="C9" s="453"/>
      <c r="D9" s="453"/>
      <c r="E9" s="453"/>
      <c r="F9" s="480"/>
      <c r="G9" s="480"/>
      <c r="H9" s="480"/>
      <c r="I9" s="480"/>
      <c r="J9" s="69"/>
      <c r="K9" s="69"/>
      <c r="L9" s="69"/>
      <c r="M9" s="69"/>
      <c r="N9" s="72"/>
      <c r="O9" s="39"/>
    </row>
    <row r="10" spans="1:15" x14ac:dyDescent="0.25">
      <c r="A10" s="456" t="s">
        <v>508</v>
      </c>
      <c r="B10" s="453"/>
      <c r="C10" s="453"/>
      <c r="D10" s="453"/>
      <c r="E10" s="453"/>
      <c r="F10" s="480"/>
      <c r="G10" s="480"/>
      <c r="H10" s="480"/>
      <c r="I10" s="480"/>
      <c r="J10" s="69"/>
      <c r="K10" s="69"/>
      <c r="L10" s="69"/>
      <c r="M10" s="69"/>
      <c r="N10" s="72"/>
      <c r="O10" s="39"/>
    </row>
    <row r="11" spans="1:15" x14ac:dyDescent="0.25">
      <c r="A11" s="456" t="s">
        <v>509</v>
      </c>
      <c r="B11" s="453"/>
      <c r="C11" s="453"/>
      <c r="D11" s="453"/>
      <c r="E11" s="453"/>
      <c r="F11" s="480"/>
      <c r="G11" s="480"/>
      <c r="H11" s="480"/>
      <c r="I11" s="480"/>
      <c r="J11" s="69"/>
      <c r="K11" s="69"/>
      <c r="L11" s="69"/>
      <c r="M11" s="69"/>
      <c r="N11" s="72"/>
      <c r="O11" s="39"/>
    </row>
    <row r="12" spans="1:15" x14ac:dyDescent="0.25">
      <c r="A12" s="457" t="s">
        <v>510</v>
      </c>
      <c r="B12" s="458"/>
      <c r="C12" s="458"/>
      <c r="D12" s="458"/>
      <c r="E12" s="458"/>
      <c r="F12" s="481"/>
      <c r="G12" s="481"/>
      <c r="H12" s="481"/>
      <c r="I12" s="481"/>
      <c r="J12" s="105"/>
      <c r="K12" s="105"/>
      <c r="L12" s="105"/>
      <c r="M12" s="105"/>
      <c r="N12" s="90"/>
      <c r="O12" s="39"/>
    </row>
    <row r="13" spans="1:15" x14ac:dyDescent="0.25">
      <c r="A13" s="451" t="s">
        <v>9</v>
      </c>
      <c r="B13" s="451"/>
      <c r="C13" s="451"/>
      <c r="D13" s="73"/>
      <c r="E13" s="74"/>
      <c r="F13" s="74"/>
      <c r="G13" s="74"/>
      <c r="H13" s="74"/>
      <c r="I13" s="74"/>
      <c r="J13" s="74"/>
      <c r="K13" s="74"/>
      <c r="L13" s="74"/>
      <c r="M13" s="74"/>
      <c r="N13" s="74"/>
      <c r="O13" s="39"/>
    </row>
    <row r="14" spans="1:15" x14ac:dyDescent="0.25">
      <c r="A14" s="476" t="s">
        <v>463</v>
      </c>
      <c r="B14" s="477"/>
      <c r="C14" s="477"/>
      <c r="D14" s="477"/>
      <c r="E14" s="477"/>
      <c r="F14" s="477"/>
      <c r="G14" s="477"/>
      <c r="H14" s="477"/>
      <c r="I14" s="477"/>
      <c r="J14" s="77"/>
      <c r="K14" s="77"/>
      <c r="L14" s="77"/>
      <c r="M14" s="77"/>
      <c r="N14" s="78"/>
      <c r="O14" s="39"/>
    </row>
    <row r="15" spans="1:15" x14ac:dyDescent="0.25">
      <c r="A15" s="482" t="s">
        <v>511</v>
      </c>
      <c r="B15" s="483"/>
      <c r="C15" s="483"/>
      <c r="D15" s="483"/>
      <c r="E15" s="483"/>
      <c r="F15" s="483"/>
      <c r="G15" s="483"/>
      <c r="H15" s="483"/>
      <c r="I15" s="483"/>
      <c r="J15" s="79"/>
      <c r="K15" s="79"/>
      <c r="L15" s="79"/>
      <c r="M15" s="79"/>
      <c r="N15" s="82"/>
      <c r="O15" s="39"/>
    </row>
    <row r="16" spans="1:15" x14ac:dyDescent="0.25">
      <c r="A16" s="484" t="s">
        <v>319</v>
      </c>
      <c r="B16" s="485"/>
      <c r="C16" s="485"/>
      <c r="D16" s="485"/>
      <c r="E16" s="485"/>
      <c r="F16" s="485"/>
      <c r="G16" s="485"/>
      <c r="H16" s="485"/>
      <c r="I16" s="485"/>
      <c r="J16" s="85"/>
      <c r="K16" s="85"/>
      <c r="L16" s="85"/>
      <c r="M16" s="85"/>
      <c r="N16" s="86"/>
      <c r="O16" s="39"/>
    </row>
    <row r="17" spans="1:15" x14ac:dyDescent="0.25">
      <c r="A17" s="451" t="s">
        <v>13</v>
      </c>
      <c r="B17" s="451"/>
      <c r="C17" s="451"/>
      <c r="D17" s="73"/>
      <c r="E17" s="74"/>
      <c r="F17" s="74"/>
      <c r="G17" s="74"/>
      <c r="H17" s="74"/>
      <c r="I17" s="74"/>
      <c r="J17" s="74"/>
      <c r="K17" s="74"/>
      <c r="L17" s="74"/>
      <c r="M17" s="74"/>
      <c r="N17" s="74"/>
      <c r="O17" s="39"/>
    </row>
    <row r="18" spans="1:15" x14ac:dyDescent="0.25">
      <c r="A18" s="433" t="s">
        <v>14</v>
      </c>
      <c r="B18" s="433" t="s">
        <v>15</v>
      </c>
      <c r="C18" s="433" t="s">
        <v>16</v>
      </c>
      <c r="D18" s="433" t="s">
        <v>17</v>
      </c>
      <c r="E18" s="436" t="s">
        <v>18</v>
      </c>
      <c r="F18" s="437" t="s">
        <v>19</v>
      </c>
      <c r="G18" s="437"/>
      <c r="H18" s="437"/>
      <c r="I18" s="437"/>
      <c r="J18" s="437"/>
      <c r="K18" s="438"/>
      <c r="L18" s="439" t="s">
        <v>20</v>
      </c>
      <c r="M18" s="440"/>
      <c r="N18" s="441"/>
      <c r="O18" s="39"/>
    </row>
    <row r="19" spans="1:15" x14ac:dyDescent="0.25">
      <c r="A19" s="434"/>
      <c r="B19" s="434"/>
      <c r="C19" s="434"/>
      <c r="D19" s="434"/>
      <c r="E19" s="436"/>
      <c r="F19" s="445" t="s">
        <v>21</v>
      </c>
      <c r="G19" s="446"/>
      <c r="H19" s="445" t="s">
        <v>22</v>
      </c>
      <c r="I19" s="446"/>
      <c r="J19" s="445" t="s">
        <v>23</v>
      </c>
      <c r="K19" s="449"/>
      <c r="L19" s="442"/>
      <c r="M19" s="443"/>
      <c r="N19" s="444"/>
      <c r="O19" s="39"/>
    </row>
    <row r="20" spans="1:15" x14ac:dyDescent="0.25">
      <c r="A20" s="434"/>
      <c r="B20" s="434"/>
      <c r="C20" s="434"/>
      <c r="D20" s="434"/>
      <c r="E20" s="436"/>
      <c r="F20" s="447"/>
      <c r="G20" s="448"/>
      <c r="H20" s="447"/>
      <c r="I20" s="448"/>
      <c r="J20" s="447"/>
      <c r="K20" s="450"/>
      <c r="L20" s="437" t="s">
        <v>24</v>
      </c>
      <c r="M20" s="437" t="s">
        <v>25</v>
      </c>
      <c r="N20" s="437"/>
      <c r="O20" s="39"/>
    </row>
    <row r="21" spans="1:15" ht="44.25" customHeight="1" x14ac:dyDescent="0.25">
      <c r="A21" s="435"/>
      <c r="B21" s="435"/>
      <c r="C21" s="434"/>
      <c r="D21" s="434"/>
      <c r="E21" s="441"/>
      <c r="F21" s="87" t="s">
        <v>26</v>
      </c>
      <c r="G21" s="88" t="s">
        <v>27</v>
      </c>
      <c r="H21" s="87" t="s">
        <v>26</v>
      </c>
      <c r="I21" s="88" t="s">
        <v>27</v>
      </c>
      <c r="J21" s="87" t="s">
        <v>26</v>
      </c>
      <c r="K21" s="89" t="s">
        <v>27</v>
      </c>
      <c r="L21" s="437"/>
      <c r="M21" s="87" t="s">
        <v>28</v>
      </c>
      <c r="N21" s="87" t="s">
        <v>23</v>
      </c>
      <c r="O21" s="39"/>
    </row>
    <row r="22" spans="1:15" ht="64.5" customHeight="1" x14ac:dyDescent="0.25">
      <c r="A22" s="121" t="s">
        <v>167</v>
      </c>
      <c r="B22" s="119" t="s">
        <v>168</v>
      </c>
      <c r="C22" s="120" t="s">
        <v>169</v>
      </c>
      <c r="D22" s="121" t="s">
        <v>170</v>
      </c>
      <c r="E22" s="120" t="s">
        <v>171</v>
      </c>
      <c r="F22" s="119" t="s">
        <v>34</v>
      </c>
      <c r="G22" s="122">
        <v>0</v>
      </c>
      <c r="H22" s="119" t="s">
        <v>34</v>
      </c>
      <c r="I22" s="122">
        <v>0</v>
      </c>
      <c r="J22" s="121" t="s">
        <v>34</v>
      </c>
      <c r="K22" s="122">
        <v>0</v>
      </c>
      <c r="L22" s="122">
        <v>0</v>
      </c>
      <c r="M22" s="122">
        <v>351</v>
      </c>
      <c r="N22" s="122">
        <v>0</v>
      </c>
      <c r="O22" s="39"/>
    </row>
    <row r="23" spans="1:15" ht="24.75" customHeight="1" x14ac:dyDescent="0.25">
      <c r="A23" s="121" t="s">
        <v>59</v>
      </c>
      <c r="B23" s="119" t="s">
        <v>168</v>
      </c>
      <c r="C23" s="121" t="s">
        <v>172</v>
      </c>
      <c r="D23" s="121" t="s">
        <v>173</v>
      </c>
      <c r="E23" s="120" t="s">
        <v>174</v>
      </c>
      <c r="F23" s="119" t="s">
        <v>92</v>
      </c>
      <c r="G23" s="122">
        <v>390</v>
      </c>
      <c r="H23" s="119" t="s">
        <v>175</v>
      </c>
      <c r="I23" s="122">
        <v>89</v>
      </c>
      <c r="J23" s="121" t="s">
        <v>34</v>
      </c>
      <c r="K23" s="123">
        <v>0</v>
      </c>
      <c r="L23" s="122">
        <v>89</v>
      </c>
      <c r="M23" s="122">
        <v>0</v>
      </c>
      <c r="N23" s="122">
        <v>0</v>
      </c>
      <c r="O23" s="39"/>
    </row>
    <row r="24" spans="1:15" ht="42.75" customHeight="1" x14ac:dyDescent="0.25">
      <c r="A24" s="121" t="s">
        <v>176</v>
      </c>
      <c r="B24" s="119" t="s">
        <v>168</v>
      </c>
      <c r="C24" s="121" t="s">
        <v>177</v>
      </c>
      <c r="D24" s="121" t="s">
        <v>178</v>
      </c>
      <c r="E24" s="120" t="s">
        <v>179</v>
      </c>
      <c r="F24" s="119" t="s">
        <v>92</v>
      </c>
      <c r="G24" s="122">
        <v>71</v>
      </c>
      <c r="H24" s="119" t="s">
        <v>34</v>
      </c>
      <c r="I24" s="122">
        <v>0</v>
      </c>
      <c r="J24" s="121" t="s">
        <v>34</v>
      </c>
      <c r="K24" s="123">
        <v>0</v>
      </c>
      <c r="L24" s="122">
        <v>0</v>
      </c>
      <c r="M24" s="122">
        <v>0</v>
      </c>
      <c r="N24" s="122">
        <v>0</v>
      </c>
      <c r="O24" s="39"/>
    </row>
    <row r="25" spans="1:15" ht="39.75" customHeight="1" x14ac:dyDescent="0.25">
      <c r="A25" s="119" t="s">
        <v>176</v>
      </c>
      <c r="B25" s="119" t="s">
        <v>168</v>
      </c>
      <c r="C25" s="121" t="s">
        <v>180</v>
      </c>
      <c r="D25" s="121" t="s">
        <v>178</v>
      </c>
      <c r="E25" s="141" t="s">
        <v>181</v>
      </c>
      <c r="F25" s="119" t="s">
        <v>92</v>
      </c>
      <c r="G25" s="122">
        <v>6</v>
      </c>
      <c r="H25" s="119" t="s">
        <v>34</v>
      </c>
      <c r="I25" s="122">
        <v>0</v>
      </c>
      <c r="J25" s="121" t="s">
        <v>34</v>
      </c>
      <c r="K25" s="123">
        <v>0</v>
      </c>
      <c r="L25" s="122">
        <v>0</v>
      </c>
      <c r="M25" s="123">
        <v>0</v>
      </c>
      <c r="N25" s="123">
        <v>0</v>
      </c>
      <c r="O25" s="39"/>
    </row>
    <row r="26" spans="1:15" ht="66.75" customHeight="1" x14ac:dyDescent="0.25">
      <c r="A26" s="119" t="s">
        <v>176</v>
      </c>
      <c r="B26" s="119" t="s">
        <v>168</v>
      </c>
      <c r="C26" s="121" t="s">
        <v>182</v>
      </c>
      <c r="D26" s="121" t="s">
        <v>178</v>
      </c>
      <c r="E26" s="141" t="s">
        <v>183</v>
      </c>
      <c r="F26" s="119" t="s">
        <v>184</v>
      </c>
      <c r="G26" s="122">
        <v>14</v>
      </c>
      <c r="H26" s="121" t="s">
        <v>34</v>
      </c>
      <c r="I26" s="122">
        <v>0</v>
      </c>
      <c r="J26" s="121" t="s">
        <v>34</v>
      </c>
      <c r="K26" s="122">
        <v>0</v>
      </c>
      <c r="L26" s="122">
        <v>0</v>
      </c>
      <c r="M26" s="122">
        <v>0</v>
      </c>
      <c r="N26" s="122">
        <v>0</v>
      </c>
      <c r="O26" s="39"/>
    </row>
    <row r="27" spans="1:15" ht="38.25" x14ac:dyDescent="0.25">
      <c r="A27" s="119" t="s">
        <v>185</v>
      </c>
      <c r="B27" s="119" t="s">
        <v>168</v>
      </c>
      <c r="C27" s="121" t="s">
        <v>186</v>
      </c>
      <c r="D27" s="121" t="s">
        <v>187</v>
      </c>
      <c r="E27" s="141" t="s">
        <v>188</v>
      </c>
      <c r="F27" s="119" t="s">
        <v>189</v>
      </c>
      <c r="G27" s="122">
        <v>17</v>
      </c>
      <c r="H27" s="121" t="s">
        <v>34</v>
      </c>
      <c r="I27" s="122">
        <v>0</v>
      </c>
      <c r="J27" s="121" t="s">
        <v>34</v>
      </c>
      <c r="K27" s="123">
        <v>0</v>
      </c>
      <c r="L27" s="122">
        <v>0</v>
      </c>
      <c r="M27" s="123">
        <v>0</v>
      </c>
      <c r="N27" s="123">
        <v>0</v>
      </c>
      <c r="O27" s="39"/>
    </row>
    <row r="28" spans="1:15" ht="41.25" customHeight="1" x14ac:dyDescent="0.25">
      <c r="A28" s="119" t="s">
        <v>190</v>
      </c>
      <c r="B28" s="119" t="s">
        <v>168</v>
      </c>
      <c r="C28" s="121" t="s">
        <v>191</v>
      </c>
      <c r="D28" s="121" t="s">
        <v>192</v>
      </c>
      <c r="E28" s="141" t="s">
        <v>193</v>
      </c>
      <c r="F28" s="119" t="s">
        <v>57</v>
      </c>
      <c r="G28" s="122">
        <v>359</v>
      </c>
      <c r="H28" s="121" t="s">
        <v>34</v>
      </c>
      <c r="I28" s="122">
        <v>0</v>
      </c>
      <c r="J28" s="121" t="s">
        <v>34</v>
      </c>
      <c r="K28" s="123">
        <v>0</v>
      </c>
      <c r="L28" s="122">
        <v>0</v>
      </c>
      <c r="M28" s="123">
        <v>0</v>
      </c>
      <c r="N28" s="123">
        <v>0</v>
      </c>
      <c r="O28" s="39"/>
    </row>
    <row r="29" spans="1:15" x14ac:dyDescent="0.25">
      <c r="A29" s="41"/>
      <c r="B29" s="41"/>
      <c r="C29" s="92"/>
      <c r="D29" s="92"/>
      <c r="E29" s="93" t="s">
        <v>42</v>
      </c>
      <c r="F29" s="74"/>
      <c r="G29" s="91">
        <f>SUM(G22:G28)</f>
        <v>857</v>
      </c>
      <c r="H29" s="74"/>
      <c r="I29" s="94">
        <f>SUM(I22:I28)</f>
        <v>89</v>
      </c>
      <c r="J29" s="74"/>
      <c r="K29" s="94">
        <f>SUM(K22:K28)</f>
        <v>0</v>
      </c>
      <c r="L29" s="94">
        <f>SUM(L22:L28)</f>
        <v>89</v>
      </c>
      <c r="M29" s="94">
        <f>SUM(M22:M28)</f>
        <v>351</v>
      </c>
      <c r="N29" s="94">
        <f>SUM(N22:N28)</f>
        <v>0</v>
      </c>
      <c r="O29" s="39"/>
    </row>
    <row r="30" spans="1:15" x14ac:dyDescent="0.25">
      <c r="A30" s="41"/>
      <c r="B30" s="41"/>
      <c r="C30" s="92"/>
      <c r="D30" s="92"/>
      <c r="E30" s="93"/>
      <c r="F30" s="74"/>
      <c r="G30" s="74"/>
      <c r="H30" s="74"/>
      <c r="I30" s="74"/>
      <c r="J30" s="74"/>
      <c r="K30" s="74"/>
      <c r="L30" s="74"/>
      <c r="M30" s="74"/>
      <c r="N30" s="74"/>
      <c r="O30" s="39"/>
    </row>
    <row r="31" spans="1:15" x14ac:dyDescent="0.25">
      <c r="A31" s="41"/>
      <c r="B31" s="41"/>
      <c r="C31" s="92"/>
      <c r="D31" s="92"/>
      <c r="E31" s="93" t="s">
        <v>43</v>
      </c>
      <c r="F31" s="74"/>
      <c r="G31" s="486">
        <f>G29+I29+K29+M29</f>
        <v>1297</v>
      </c>
      <c r="H31" s="486"/>
      <c r="I31" s="74"/>
      <c r="J31" s="74"/>
      <c r="K31" s="74"/>
      <c r="L31" s="74"/>
      <c r="M31" s="74"/>
      <c r="N31" s="74"/>
      <c r="O31" s="39"/>
    </row>
    <row r="32" spans="1:15" x14ac:dyDescent="0.25">
      <c r="A32" s="41"/>
      <c r="B32" s="41"/>
      <c r="C32" s="92"/>
      <c r="D32" s="92"/>
      <c r="E32" s="93"/>
      <c r="F32" s="74"/>
      <c r="G32" s="74"/>
      <c r="H32" s="74"/>
      <c r="I32" s="74"/>
      <c r="J32" s="74"/>
      <c r="K32" s="74"/>
      <c r="L32" s="74"/>
      <c r="M32" s="74"/>
      <c r="N32" s="74"/>
      <c r="O32" s="39"/>
    </row>
    <row r="33" spans="1:15" x14ac:dyDescent="0.25">
      <c r="A33" s="41"/>
      <c r="B33" s="41"/>
      <c r="C33" s="92"/>
      <c r="D33" s="92"/>
      <c r="E33" s="93" t="s">
        <v>44</v>
      </c>
      <c r="F33" s="74"/>
      <c r="G33" s="486">
        <f>SUM(G31-M29)</f>
        <v>946</v>
      </c>
      <c r="H33" s="486"/>
      <c r="I33" s="74"/>
      <c r="J33" s="74"/>
      <c r="K33" s="74"/>
      <c r="L33" s="74"/>
      <c r="M33" s="74"/>
      <c r="N33" s="74"/>
      <c r="O33" s="39"/>
    </row>
    <row r="34" spans="1:15" x14ac:dyDescent="0.25">
      <c r="A34" s="41"/>
      <c r="B34" s="41"/>
      <c r="C34" s="92"/>
      <c r="D34" s="92"/>
      <c r="E34" s="93"/>
      <c r="F34" s="74"/>
      <c r="G34" s="74"/>
      <c r="H34" s="74"/>
      <c r="I34" s="74"/>
      <c r="J34" s="74"/>
      <c r="K34" s="74"/>
      <c r="L34" s="74"/>
      <c r="M34" s="74"/>
      <c r="N34" s="74"/>
      <c r="O34" s="39"/>
    </row>
    <row r="35" spans="1:15" x14ac:dyDescent="0.25">
      <c r="A35" s="74"/>
      <c r="B35" s="74"/>
      <c r="C35" s="74"/>
      <c r="D35" s="74"/>
      <c r="E35" s="74"/>
      <c r="F35" s="74"/>
      <c r="G35" s="74"/>
      <c r="H35" s="74"/>
      <c r="I35" s="74"/>
      <c r="J35" s="74"/>
      <c r="K35" s="74"/>
      <c r="L35" s="74"/>
      <c r="M35" s="74"/>
      <c r="N35" s="74"/>
      <c r="O35" s="39"/>
    </row>
    <row r="36" spans="1:15" x14ac:dyDescent="0.25">
      <c r="A36" s="451" t="s">
        <v>9</v>
      </c>
      <c r="B36" s="451"/>
      <c r="C36" s="451"/>
      <c r="D36" s="73"/>
      <c r="E36" s="74"/>
      <c r="F36" s="74"/>
      <c r="G36" s="74"/>
      <c r="H36" s="74"/>
      <c r="I36" s="74"/>
      <c r="J36" s="74"/>
      <c r="K36" s="74"/>
      <c r="L36" s="74"/>
      <c r="M36" s="74"/>
      <c r="N36" s="74"/>
      <c r="O36" s="39"/>
    </row>
    <row r="37" spans="1:15" x14ac:dyDescent="0.25">
      <c r="A37" s="476" t="s">
        <v>463</v>
      </c>
      <c r="B37" s="477"/>
      <c r="C37" s="477"/>
      <c r="D37" s="477"/>
      <c r="E37" s="477"/>
      <c r="F37" s="477"/>
      <c r="G37" s="477"/>
      <c r="H37" s="477"/>
      <c r="I37" s="477"/>
      <c r="J37" s="77"/>
      <c r="K37" s="77"/>
      <c r="L37" s="77"/>
      <c r="M37" s="77"/>
      <c r="N37" s="78"/>
      <c r="O37" s="39"/>
    </row>
    <row r="38" spans="1:15" x14ac:dyDescent="0.25">
      <c r="A38" s="482" t="s">
        <v>512</v>
      </c>
      <c r="B38" s="483"/>
      <c r="C38" s="483"/>
      <c r="D38" s="483"/>
      <c r="E38" s="483"/>
      <c r="F38" s="483"/>
      <c r="G38" s="483"/>
      <c r="H38" s="483"/>
      <c r="I38" s="483"/>
      <c r="J38" s="79"/>
      <c r="K38" s="79"/>
      <c r="L38" s="79"/>
      <c r="M38" s="79"/>
      <c r="N38" s="82"/>
      <c r="O38" s="39"/>
    </row>
    <row r="39" spans="1:15" x14ac:dyDescent="0.25">
      <c r="A39" s="484" t="s">
        <v>513</v>
      </c>
      <c r="B39" s="485"/>
      <c r="C39" s="485"/>
      <c r="D39" s="485"/>
      <c r="E39" s="485"/>
      <c r="F39" s="485"/>
      <c r="G39" s="485"/>
      <c r="H39" s="485"/>
      <c r="I39" s="485"/>
      <c r="J39" s="85"/>
      <c r="K39" s="85"/>
      <c r="L39" s="85"/>
      <c r="M39" s="85"/>
      <c r="N39" s="86"/>
      <c r="O39" s="39"/>
    </row>
    <row r="40" spans="1:15" x14ac:dyDescent="0.25">
      <c r="A40" s="451" t="s">
        <v>13</v>
      </c>
      <c r="B40" s="451"/>
      <c r="C40" s="451"/>
      <c r="D40" s="73"/>
      <c r="E40" s="74"/>
      <c r="F40" s="74"/>
      <c r="G40" s="74"/>
      <c r="H40" s="74"/>
      <c r="I40" s="74"/>
      <c r="J40" s="74"/>
      <c r="K40" s="74"/>
      <c r="L40" s="74"/>
      <c r="M40" s="74"/>
      <c r="N40" s="74"/>
      <c r="O40" s="39"/>
    </row>
    <row r="41" spans="1:15" x14ac:dyDescent="0.25">
      <c r="A41" s="433" t="s">
        <v>14</v>
      </c>
      <c r="B41" s="433" t="s">
        <v>15</v>
      </c>
      <c r="C41" s="433" t="s">
        <v>16</v>
      </c>
      <c r="D41" s="433" t="s">
        <v>17</v>
      </c>
      <c r="E41" s="436" t="s">
        <v>18</v>
      </c>
      <c r="F41" s="437" t="s">
        <v>19</v>
      </c>
      <c r="G41" s="437"/>
      <c r="H41" s="437"/>
      <c r="I41" s="437"/>
      <c r="J41" s="437"/>
      <c r="K41" s="438"/>
      <c r="L41" s="439" t="s">
        <v>20</v>
      </c>
      <c r="M41" s="440"/>
      <c r="N41" s="441"/>
      <c r="O41" s="39"/>
    </row>
    <row r="42" spans="1:15" x14ac:dyDescent="0.25">
      <c r="A42" s="434"/>
      <c r="B42" s="434"/>
      <c r="C42" s="434"/>
      <c r="D42" s="434"/>
      <c r="E42" s="436"/>
      <c r="F42" s="445" t="s">
        <v>21</v>
      </c>
      <c r="G42" s="446"/>
      <c r="H42" s="445" t="s">
        <v>22</v>
      </c>
      <c r="I42" s="446"/>
      <c r="J42" s="445" t="s">
        <v>23</v>
      </c>
      <c r="K42" s="449"/>
      <c r="L42" s="442"/>
      <c r="M42" s="443"/>
      <c r="N42" s="444"/>
      <c r="O42" s="39"/>
    </row>
    <row r="43" spans="1:15" x14ac:dyDescent="0.25">
      <c r="A43" s="434"/>
      <c r="B43" s="434"/>
      <c r="C43" s="434"/>
      <c r="D43" s="434"/>
      <c r="E43" s="436"/>
      <c r="F43" s="447"/>
      <c r="G43" s="448"/>
      <c r="H43" s="447"/>
      <c r="I43" s="448"/>
      <c r="J43" s="447"/>
      <c r="K43" s="450"/>
      <c r="L43" s="437" t="s">
        <v>24</v>
      </c>
      <c r="M43" s="437" t="s">
        <v>25</v>
      </c>
      <c r="N43" s="437"/>
      <c r="O43" s="39"/>
    </row>
    <row r="44" spans="1:15" ht="51" x14ac:dyDescent="0.25">
      <c r="A44" s="435"/>
      <c r="B44" s="435"/>
      <c r="C44" s="434"/>
      <c r="D44" s="434"/>
      <c r="E44" s="441"/>
      <c r="F44" s="87" t="s">
        <v>26</v>
      </c>
      <c r="G44" s="88" t="s">
        <v>27</v>
      </c>
      <c r="H44" s="87" t="s">
        <v>26</v>
      </c>
      <c r="I44" s="88" t="s">
        <v>27</v>
      </c>
      <c r="J44" s="87" t="s">
        <v>26</v>
      </c>
      <c r="K44" s="89" t="s">
        <v>27</v>
      </c>
      <c r="L44" s="437"/>
      <c r="M44" s="87" t="s">
        <v>28</v>
      </c>
      <c r="N44" s="87" t="s">
        <v>23</v>
      </c>
      <c r="O44" s="39"/>
    </row>
    <row r="45" spans="1:15" ht="25.5" x14ac:dyDescent="0.25">
      <c r="A45" s="119" t="s">
        <v>34</v>
      </c>
      <c r="B45" s="119" t="s">
        <v>86</v>
      </c>
      <c r="C45" s="121" t="s">
        <v>34</v>
      </c>
      <c r="D45" s="121" t="s">
        <v>194</v>
      </c>
      <c r="E45" s="141" t="s">
        <v>195</v>
      </c>
      <c r="F45" s="119">
        <v>2019</v>
      </c>
      <c r="G45" s="122">
        <v>1</v>
      </c>
      <c r="H45" s="121" t="s">
        <v>34</v>
      </c>
      <c r="I45" s="122">
        <v>0</v>
      </c>
      <c r="J45" s="121" t="s">
        <v>34</v>
      </c>
      <c r="K45" s="123">
        <v>0</v>
      </c>
      <c r="L45" s="122">
        <v>0</v>
      </c>
      <c r="M45" s="123">
        <v>0</v>
      </c>
      <c r="N45" s="123">
        <v>0</v>
      </c>
      <c r="O45" s="39"/>
    </row>
    <row r="46" spans="1:15" x14ac:dyDescent="0.25">
      <c r="A46" s="41"/>
      <c r="B46" s="41"/>
      <c r="C46" s="92"/>
      <c r="D46" s="92"/>
      <c r="E46" s="93" t="s">
        <v>42</v>
      </c>
      <c r="F46" s="74"/>
      <c r="G46" s="91">
        <f>SUM(G45:G45)</f>
        <v>1</v>
      </c>
      <c r="H46" s="74"/>
      <c r="I46" s="94">
        <f>SUM(I45:I45)</f>
        <v>0</v>
      </c>
      <c r="J46" s="74"/>
      <c r="K46" s="94">
        <f>SUM(K45:K45)</f>
        <v>0</v>
      </c>
      <c r="L46" s="94">
        <f>SUM(L45:L45)</f>
        <v>0</v>
      </c>
      <c r="M46" s="94">
        <f>SUM(M45:M45)</f>
        <v>0</v>
      </c>
      <c r="N46" s="94">
        <f>SUM(N45:N45)</f>
        <v>0</v>
      </c>
      <c r="O46" s="39"/>
    </row>
    <row r="47" spans="1:15" x14ac:dyDescent="0.25">
      <c r="A47" s="41"/>
      <c r="B47" s="41"/>
      <c r="C47" s="92"/>
      <c r="D47" s="92"/>
      <c r="E47" s="93"/>
      <c r="F47" s="74"/>
      <c r="G47" s="74"/>
      <c r="H47" s="74"/>
      <c r="I47" s="74"/>
      <c r="J47" s="74"/>
      <c r="K47" s="74"/>
      <c r="L47" s="74"/>
      <c r="M47" s="74"/>
      <c r="N47" s="74"/>
      <c r="O47" s="39"/>
    </row>
    <row r="48" spans="1:15" x14ac:dyDescent="0.25">
      <c r="A48" s="41"/>
      <c r="B48" s="41"/>
      <c r="C48" s="92"/>
      <c r="D48" s="92"/>
      <c r="E48" s="93" t="s">
        <v>43</v>
      </c>
      <c r="F48" s="74"/>
      <c r="G48" s="431">
        <f>G46+I46+K46+M46</f>
        <v>1</v>
      </c>
      <c r="H48" s="432"/>
      <c r="I48" s="74"/>
      <c r="J48" s="74"/>
      <c r="K48" s="74"/>
      <c r="L48" s="74"/>
      <c r="M48" s="74"/>
      <c r="N48" s="74"/>
      <c r="O48" s="39"/>
    </row>
    <row r="49" spans="1:15" x14ac:dyDescent="0.25">
      <c r="A49" s="39"/>
      <c r="B49" s="39"/>
      <c r="C49" s="39"/>
      <c r="D49" s="39"/>
      <c r="E49" s="39"/>
      <c r="F49" s="39"/>
      <c r="G49" s="39"/>
      <c r="H49" s="39"/>
      <c r="I49" s="39"/>
      <c r="J49" s="39"/>
      <c r="K49" s="39"/>
      <c r="L49" s="39"/>
      <c r="M49" s="39"/>
      <c r="N49" s="39"/>
      <c r="O49" s="39"/>
    </row>
    <row r="50" spans="1:15" x14ac:dyDescent="0.25">
      <c r="A50" s="41"/>
      <c r="B50" s="41"/>
      <c r="C50" s="92"/>
      <c r="D50" s="92"/>
      <c r="E50" s="93" t="s">
        <v>44</v>
      </c>
      <c r="F50" s="74"/>
      <c r="G50" s="486">
        <f>SUM(G48-M46)</f>
        <v>1</v>
      </c>
      <c r="H50" s="486"/>
      <c r="I50" s="74"/>
      <c r="J50" s="74"/>
      <c r="K50" s="74"/>
      <c r="L50" s="74"/>
      <c r="M50" s="74"/>
      <c r="N50" s="74"/>
      <c r="O50" s="39"/>
    </row>
    <row r="51" spans="1:15" x14ac:dyDescent="0.25">
      <c r="A51" s="39"/>
      <c r="B51" s="39"/>
      <c r="C51" s="39"/>
      <c r="D51" s="39"/>
      <c r="E51" s="39"/>
      <c r="F51" s="39"/>
      <c r="G51" s="39"/>
      <c r="H51" s="39"/>
      <c r="I51" s="39"/>
      <c r="J51" s="39"/>
      <c r="K51" s="39"/>
      <c r="L51" s="39"/>
      <c r="M51" s="39"/>
      <c r="N51" s="39"/>
      <c r="O51" s="39"/>
    </row>
    <row r="52" spans="1:15" x14ac:dyDescent="0.25">
      <c r="A52" s="64"/>
      <c r="B52" s="64"/>
      <c r="C52" s="64"/>
      <c r="D52" s="64"/>
      <c r="E52" s="64"/>
      <c r="F52" s="64"/>
      <c r="G52" s="64"/>
      <c r="H52" s="64"/>
      <c r="I52" s="64"/>
      <c r="J52" s="64"/>
      <c r="K52" s="64"/>
      <c r="L52" s="64"/>
      <c r="M52" s="64"/>
      <c r="N52" s="64"/>
      <c r="O52" s="64"/>
    </row>
  </sheetData>
  <protectedRanges>
    <protectedRange password="CDFC" sqref="M25 M45 M27:M28" name="Rango4"/>
    <protectedRange password="CDFC" sqref="I25:I28 J22:K22 N22 K26 M26:N26 J23:J28 I45:J45 L45 L25:L28 H26:H27" name="Rango3"/>
    <protectedRange password="CDFC" sqref="G45 G25:G28" name="Rango2"/>
    <protectedRange password="CDFC" sqref="E45 E25:E28" name="Rango1"/>
  </protectedRanges>
  <mergeCells count="48">
    <mergeCell ref="G48:H48"/>
    <mergeCell ref="G50:H50"/>
    <mergeCell ref="F41:K41"/>
    <mergeCell ref="L41:N42"/>
    <mergeCell ref="F42:G43"/>
    <mergeCell ref="H42:I43"/>
    <mergeCell ref="J42:K43"/>
    <mergeCell ref="L43:L44"/>
    <mergeCell ref="M43:N43"/>
    <mergeCell ref="E41:E44"/>
    <mergeCell ref="G31:H31"/>
    <mergeCell ref="G33:H33"/>
    <mergeCell ref="A36:C36"/>
    <mergeCell ref="A37:I37"/>
    <mergeCell ref="A38:I38"/>
    <mergeCell ref="A39:I39"/>
    <mergeCell ref="A40:C40"/>
    <mergeCell ref="A41:A44"/>
    <mergeCell ref="B41:B44"/>
    <mergeCell ref="C41:C44"/>
    <mergeCell ref="D41:D44"/>
    <mergeCell ref="L18:N19"/>
    <mergeCell ref="F19:G20"/>
    <mergeCell ref="H19:I20"/>
    <mergeCell ref="J19:K20"/>
    <mergeCell ref="L20:L21"/>
    <mergeCell ref="M20:N20"/>
    <mergeCell ref="A15:I15"/>
    <mergeCell ref="A16:I16"/>
    <mergeCell ref="A17:C17"/>
    <mergeCell ref="A18:A21"/>
    <mergeCell ref="B18:B21"/>
    <mergeCell ref="C18:C21"/>
    <mergeCell ref="D18:D21"/>
    <mergeCell ref="E18:E21"/>
    <mergeCell ref="F18:K18"/>
    <mergeCell ref="A14:I14"/>
    <mergeCell ref="A2:N2"/>
    <mergeCell ref="A3:N3"/>
    <mergeCell ref="A4:N4"/>
    <mergeCell ref="A6:C6"/>
    <mergeCell ref="A7:I7"/>
    <mergeCell ref="A8:I8"/>
    <mergeCell ref="A9:I9"/>
    <mergeCell ref="A10:I10"/>
    <mergeCell ref="A11:I11"/>
    <mergeCell ref="A12:I12"/>
    <mergeCell ref="A13:C13"/>
  </mergeCells>
  <pageMargins left="0.70866141732283472" right="0.70866141732283472" top="0.74803149606299213" bottom="0.74803149606299213" header="0.31496062992125984" footer="0.31496062992125984"/>
  <pageSetup scale="60" fitToHeight="0" orientation="landscape" r:id="rId1"/>
  <rowBreaks count="1" manualBreakCount="1">
    <brk id="3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7D51A-F288-42DD-91E2-891B4FBE3F90}">
  <sheetPr>
    <pageSetUpPr fitToPage="1"/>
  </sheetPr>
  <dimension ref="A1:N63"/>
  <sheetViews>
    <sheetView workbookViewId="0">
      <selection activeCell="A2" sqref="A2:M2"/>
    </sheetView>
  </sheetViews>
  <sheetFormatPr baseColWidth="10" defaultRowHeight="15" x14ac:dyDescent="0.25"/>
  <cols>
    <col min="3" max="4" width="30.140625" customWidth="1"/>
    <col min="6" max="6" width="14.140625" customWidth="1"/>
    <col min="8" max="8" width="13.85546875" customWidth="1"/>
    <col min="10" max="10" width="14.42578125" customWidth="1"/>
    <col min="11" max="12" width="8.28515625" customWidth="1"/>
  </cols>
  <sheetData>
    <row r="1" spans="1:14" ht="16.5" x14ac:dyDescent="0.25">
      <c r="A1" s="419" t="s">
        <v>0</v>
      </c>
      <c r="B1" s="419"/>
      <c r="C1" s="419"/>
      <c r="D1" s="419"/>
      <c r="E1" s="419"/>
      <c r="F1" s="419"/>
      <c r="G1" s="419"/>
      <c r="H1" s="419"/>
      <c r="I1" s="419"/>
      <c r="J1" s="419"/>
      <c r="K1" s="419"/>
      <c r="L1" s="419"/>
      <c r="M1" s="419"/>
      <c r="N1" s="46"/>
    </row>
    <row r="2" spans="1:14" ht="16.5" customHeight="1" x14ac:dyDescent="0.25">
      <c r="A2" s="419" t="s">
        <v>796</v>
      </c>
      <c r="B2" s="419"/>
      <c r="C2" s="419"/>
      <c r="D2" s="419"/>
      <c r="E2" s="419"/>
      <c r="F2" s="419"/>
      <c r="G2" s="419"/>
      <c r="H2" s="419"/>
      <c r="I2" s="419"/>
      <c r="J2" s="419"/>
      <c r="K2" s="419"/>
      <c r="L2" s="419"/>
      <c r="M2" s="419"/>
      <c r="N2" s="46"/>
    </row>
    <row r="3" spans="1:14" ht="16.5" customHeight="1" x14ac:dyDescent="0.25">
      <c r="A3" s="419" t="s">
        <v>1</v>
      </c>
      <c r="B3" s="493"/>
      <c r="C3" s="493"/>
      <c r="D3" s="493"/>
      <c r="E3" s="493"/>
      <c r="F3" s="493"/>
      <c r="G3" s="493"/>
      <c r="H3" s="493"/>
      <c r="I3" s="493"/>
      <c r="J3" s="493"/>
      <c r="K3" s="493"/>
      <c r="L3" s="493"/>
      <c r="M3" s="493"/>
      <c r="N3" s="46"/>
    </row>
    <row r="4" spans="1:14" ht="15.75" customHeight="1" x14ac:dyDescent="0.25">
      <c r="A4" s="419"/>
      <c r="B4" s="419"/>
      <c r="C4" s="419"/>
      <c r="D4" s="419"/>
      <c r="E4" s="419"/>
      <c r="F4" s="419"/>
      <c r="G4" s="419"/>
      <c r="H4" s="419"/>
      <c r="I4" s="419"/>
      <c r="J4" s="419"/>
      <c r="K4" s="419"/>
      <c r="L4" s="419"/>
      <c r="M4" s="419"/>
      <c r="N4" s="47"/>
    </row>
    <row r="5" spans="1:14" x14ac:dyDescent="0.25">
      <c r="A5" s="421" t="s">
        <v>2</v>
      </c>
      <c r="B5" s="421"/>
      <c r="C5" s="421"/>
      <c r="D5" s="5"/>
      <c r="E5" s="5"/>
      <c r="F5" s="3"/>
      <c r="G5" s="3"/>
      <c r="H5" s="3"/>
      <c r="I5" s="3"/>
      <c r="J5" s="3"/>
      <c r="K5" s="3"/>
      <c r="L5" s="3"/>
      <c r="M5" s="3"/>
      <c r="N5" s="3"/>
    </row>
    <row r="6" spans="1:14" x14ac:dyDescent="0.25">
      <c r="A6" s="422" t="s">
        <v>505</v>
      </c>
      <c r="B6" s="423"/>
      <c r="C6" s="423"/>
      <c r="D6" s="423"/>
      <c r="E6" s="423"/>
      <c r="F6" s="423"/>
      <c r="G6" s="423"/>
      <c r="H6" s="423"/>
      <c r="I6" s="7"/>
      <c r="J6" s="7"/>
      <c r="K6" s="7"/>
      <c r="L6" s="7"/>
      <c r="M6" s="8"/>
      <c r="N6" s="9"/>
    </row>
    <row r="7" spans="1:14" x14ac:dyDescent="0.25">
      <c r="A7" s="487" t="s">
        <v>514</v>
      </c>
      <c r="B7" s="488"/>
      <c r="C7" s="488"/>
      <c r="D7" s="488"/>
      <c r="E7" s="488"/>
      <c r="F7" s="488"/>
      <c r="G7" s="489"/>
      <c r="H7" s="489"/>
      <c r="I7" s="9"/>
      <c r="J7" s="9"/>
      <c r="K7" s="9"/>
      <c r="L7" s="9"/>
      <c r="M7" s="10"/>
      <c r="N7" s="9"/>
    </row>
    <row r="8" spans="1:14" x14ac:dyDescent="0.25">
      <c r="A8" s="424" t="s">
        <v>515</v>
      </c>
      <c r="B8" s="421"/>
      <c r="C8" s="421"/>
      <c r="D8" s="421"/>
      <c r="E8" s="490"/>
      <c r="F8" s="490"/>
      <c r="G8" s="490"/>
      <c r="H8" s="490"/>
      <c r="I8" s="9"/>
      <c r="J8" s="9"/>
      <c r="K8" s="9"/>
      <c r="L8" s="9"/>
      <c r="M8" s="10"/>
      <c r="N8" s="9"/>
    </row>
    <row r="9" spans="1:14" x14ac:dyDescent="0.25">
      <c r="A9" s="424" t="s">
        <v>516</v>
      </c>
      <c r="B9" s="421"/>
      <c r="C9" s="421"/>
      <c r="D9" s="421"/>
      <c r="E9" s="490"/>
      <c r="F9" s="490"/>
      <c r="G9" s="490"/>
      <c r="H9" s="490"/>
      <c r="I9" s="9"/>
      <c r="J9" s="9"/>
      <c r="K9" s="9"/>
      <c r="L9" s="9"/>
      <c r="M9" s="10"/>
      <c r="N9" s="9"/>
    </row>
    <row r="10" spans="1:14" x14ac:dyDescent="0.25">
      <c r="A10" s="424" t="s">
        <v>517</v>
      </c>
      <c r="B10" s="421"/>
      <c r="C10" s="421"/>
      <c r="D10" s="421"/>
      <c r="E10" s="490"/>
      <c r="F10" s="490"/>
      <c r="G10" s="490"/>
      <c r="H10" s="490"/>
      <c r="I10" s="9"/>
      <c r="J10" s="9"/>
      <c r="K10" s="9"/>
      <c r="L10" s="9"/>
      <c r="M10" s="10"/>
      <c r="N10" s="9"/>
    </row>
    <row r="11" spans="1:14" x14ac:dyDescent="0.25">
      <c r="A11" s="491" t="s">
        <v>518</v>
      </c>
      <c r="B11" s="492"/>
      <c r="C11" s="492"/>
      <c r="D11" s="492"/>
      <c r="E11" s="492"/>
      <c r="F11" s="492"/>
      <c r="G11" s="492"/>
      <c r="H11" s="492"/>
      <c r="I11" s="223"/>
      <c r="J11" s="223"/>
      <c r="K11" s="223"/>
      <c r="L11" s="223"/>
      <c r="M11" s="29"/>
      <c r="N11" s="101"/>
    </row>
    <row r="12" spans="1:14" x14ac:dyDescent="0.25">
      <c r="A12" s="413" t="s">
        <v>9</v>
      </c>
      <c r="B12" s="413"/>
      <c r="C12" s="413"/>
      <c r="D12" s="14"/>
      <c r="E12" s="14"/>
      <c r="F12" s="14"/>
      <c r="G12" s="14"/>
      <c r="H12" s="14"/>
      <c r="I12" s="14"/>
      <c r="J12" s="14"/>
      <c r="K12" s="14"/>
      <c r="L12" s="102"/>
      <c r="M12" s="14"/>
      <c r="N12" s="48"/>
    </row>
    <row r="13" spans="1:14" x14ac:dyDescent="0.25">
      <c r="A13" s="494" t="s">
        <v>10</v>
      </c>
      <c r="B13" s="495"/>
      <c r="C13" s="495"/>
      <c r="D13" s="495"/>
      <c r="E13" s="495"/>
      <c r="F13" s="495"/>
      <c r="G13" s="495"/>
      <c r="H13" s="495"/>
      <c r="I13" s="17"/>
      <c r="J13" s="17"/>
      <c r="K13" s="17"/>
      <c r="L13" s="17"/>
      <c r="M13" s="18"/>
      <c r="N13" s="48"/>
    </row>
    <row r="14" spans="1:14" x14ac:dyDescent="0.25">
      <c r="A14" s="496" t="s">
        <v>519</v>
      </c>
      <c r="B14" s="490"/>
      <c r="C14" s="490"/>
      <c r="D14" s="490"/>
      <c r="E14" s="490"/>
      <c r="F14" s="490"/>
      <c r="G14" s="490"/>
      <c r="H14" s="490"/>
      <c r="I14" s="19"/>
      <c r="J14" s="19"/>
      <c r="K14" s="19"/>
      <c r="L14" s="19"/>
      <c r="M14" s="21"/>
      <c r="N14" s="48"/>
    </row>
    <row r="15" spans="1:14" x14ac:dyDescent="0.25">
      <c r="A15" s="497" t="s">
        <v>520</v>
      </c>
      <c r="B15" s="498"/>
      <c r="C15" s="498"/>
      <c r="D15" s="498"/>
      <c r="E15" s="498"/>
      <c r="F15" s="498"/>
      <c r="G15" s="498"/>
      <c r="H15" s="498"/>
      <c r="I15" s="24"/>
      <c r="J15" s="24"/>
      <c r="K15" s="24"/>
      <c r="L15" s="24"/>
      <c r="M15" s="25"/>
      <c r="N15" s="19"/>
    </row>
    <row r="16" spans="1:14" x14ac:dyDescent="0.25">
      <c r="A16" s="413" t="s">
        <v>13</v>
      </c>
      <c r="B16" s="413"/>
      <c r="C16" s="413"/>
      <c r="D16" s="14"/>
      <c r="E16" s="14"/>
      <c r="F16" s="14"/>
      <c r="G16" s="14"/>
      <c r="H16" s="14"/>
      <c r="I16" s="14"/>
      <c r="J16" s="14"/>
      <c r="K16" s="14"/>
      <c r="L16" s="14"/>
      <c r="M16" s="14"/>
      <c r="N16" s="19"/>
    </row>
    <row r="17" spans="1:14" x14ac:dyDescent="0.25">
      <c r="A17" s="418" t="s">
        <v>14</v>
      </c>
      <c r="B17" s="418" t="s">
        <v>15</v>
      </c>
      <c r="C17" s="418" t="s">
        <v>196</v>
      </c>
      <c r="D17" s="418" t="s">
        <v>18</v>
      </c>
      <c r="E17" s="399" t="s">
        <v>19</v>
      </c>
      <c r="F17" s="399"/>
      <c r="G17" s="399"/>
      <c r="H17" s="399"/>
      <c r="I17" s="399"/>
      <c r="J17" s="399"/>
      <c r="K17" s="418" t="s">
        <v>20</v>
      </c>
      <c r="L17" s="418"/>
      <c r="M17" s="418"/>
      <c r="N17" s="19"/>
    </row>
    <row r="18" spans="1:14" x14ac:dyDescent="0.25">
      <c r="A18" s="418"/>
      <c r="B18" s="418"/>
      <c r="C18" s="418"/>
      <c r="D18" s="418"/>
      <c r="E18" s="399" t="s">
        <v>21</v>
      </c>
      <c r="F18" s="399"/>
      <c r="G18" s="399" t="s">
        <v>22</v>
      </c>
      <c r="H18" s="399"/>
      <c r="I18" s="399" t="s">
        <v>23</v>
      </c>
      <c r="J18" s="399"/>
      <c r="K18" s="418"/>
      <c r="L18" s="418"/>
      <c r="M18" s="418"/>
      <c r="N18" s="19"/>
    </row>
    <row r="19" spans="1:14" x14ac:dyDescent="0.25">
      <c r="A19" s="418"/>
      <c r="B19" s="418"/>
      <c r="C19" s="418"/>
      <c r="D19" s="418"/>
      <c r="E19" s="399"/>
      <c r="F19" s="399"/>
      <c r="G19" s="399"/>
      <c r="H19" s="399"/>
      <c r="I19" s="399"/>
      <c r="J19" s="399"/>
      <c r="K19" s="399" t="s">
        <v>24</v>
      </c>
      <c r="L19" s="399" t="s">
        <v>25</v>
      </c>
      <c r="M19" s="399"/>
      <c r="N19" s="19"/>
    </row>
    <row r="20" spans="1:14" ht="38.25" x14ac:dyDescent="0.25">
      <c r="A20" s="418"/>
      <c r="B20" s="418"/>
      <c r="C20" s="418"/>
      <c r="D20" s="418"/>
      <c r="E20" s="26" t="s">
        <v>26</v>
      </c>
      <c r="F20" s="27" t="s">
        <v>27</v>
      </c>
      <c r="G20" s="26" t="s">
        <v>26</v>
      </c>
      <c r="H20" s="27" t="s">
        <v>27</v>
      </c>
      <c r="I20" s="26" t="s">
        <v>26</v>
      </c>
      <c r="J20" s="27" t="s">
        <v>27</v>
      </c>
      <c r="K20" s="399"/>
      <c r="L20" s="26" t="s">
        <v>28</v>
      </c>
      <c r="M20" s="26" t="s">
        <v>23</v>
      </c>
      <c r="N20" s="19"/>
    </row>
    <row r="21" spans="1:14" ht="76.5" x14ac:dyDescent="0.25">
      <c r="A21" s="36" t="s">
        <v>197</v>
      </c>
      <c r="B21" s="36" t="s">
        <v>198</v>
      </c>
      <c r="C21" s="37" t="s">
        <v>199</v>
      </c>
      <c r="D21" s="142" t="s">
        <v>200</v>
      </c>
      <c r="E21" s="36" t="s">
        <v>201</v>
      </c>
      <c r="F21" s="36">
        <v>70</v>
      </c>
      <c r="G21" s="143" t="s">
        <v>202</v>
      </c>
      <c r="H21" s="143">
        <v>553</v>
      </c>
      <c r="I21" s="36" t="s">
        <v>34</v>
      </c>
      <c r="J21" s="131">
        <v>0</v>
      </c>
      <c r="K21" s="131">
        <v>224</v>
      </c>
      <c r="L21" s="131">
        <v>758</v>
      </c>
      <c r="M21" s="131">
        <v>0</v>
      </c>
      <c r="N21" s="19"/>
    </row>
    <row r="22" spans="1:14" ht="127.5" x14ac:dyDescent="0.25">
      <c r="A22" s="36" t="s">
        <v>34</v>
      </c>
      <c r="B22" s="36" t="s">
        <v>203</v>
      </c>
      <c r="C22" s="37" t="s">
        <v>204</v>
      </c>
      <c r="D22" s="37" t="s">
        <v>205</v>
      </c>
      <c r="E22" s="36" t="s">
        <v>206</v>
      </c>
      <c r="F22" s="36">
        <v>36</v>
      </c>
      <c r="G22" s="36" t="s">
        <v>34</v>
      </c>
      <c r="H22" s="131">
        <v>0</v>
      </c>
      <c r="I22" s="36" t="s">
        <v>34</v>
      </c>
      <c r="J22" s="131">
        <v>0</v>
      </c>
      <c r="K22" s="131">
        <v>0</v>
      </c>
      <c r="L22" s="131">
        <v>0</v>
      </c>
      <c r="M22" s="131">
        <v>0</v>
      </c>
      <c r="N22" s="19"/>
    </row>
    <row r="23" spans="1:14" x14ac:dyDescent="0.25">
      <c r="A23" s="3"/>
      <c r="B23" s="3"/>
      <c r="C23" s="32"/>
      <c r="D23" s="33" t="s">
        <v>42</v>
      </c>
      <c r="E23" s="14"/>
      <c r="F23" s="103">
        <f>SUM(F21:F22)</f>
        <v>106</v>
      </c>
      <c r="G23" s="14"/>
      <c r="H23" s="4">
        <f>SUM(H21:H22)</f>
        <v>553</v>
      </c>
      <c r="I23" s="14"/>
      <c r="J23" s="4">
        <f>SUM(J21:J22)</f>
        <v>0</v>
      </c>
      <c r="K23" s="4">
        <f>SUM(K21:K22)</f>
        <v>224</v>
      </c>
      <c r="L23" s="4">
        <f>SUM(L21:L22)</f>
        <v>758</v>
      </c>
      <c r="M23" s="4">
        <f>SUM(M21:M22)</f>
        <v>0</v>
      </c>
      <c r="N23" s="19"/>
    </row>
    <row r="24" spans="1:14" x14ac:dyDescent="0.25">
      <c r="A24" s="3"/>
      <c r="B24" s="3"/>
      <c r="C24" s="32"/>
      <c r="D24" s="33"/>
      <c r="E24" s="14"/>
      <c r="F24" s="14"/>
      <c r="G24" s="14"/>
      <c r="H24" s="14"/>
      <c r="I24" s="14"/>
      <c r="J24" s="14"/>
      <c r="K24" s="14"/>
      <c r="L24" s="14"/>
      <c r="M24" s="14"/>
      <c r="N24" s="19"/>
    </row>
    <row r="25" spans="1:14" x14ac:dyDescent="0.25">
      <c r="A25" s="3"/>
      <c r="B25" s="3"/>
      <c r="C25" s="32"/>
      <c r="D25" s="33" t="s">
        <v>43</v>
      </c>
      <c r="E25" s="14"/>
      <c r="F25" s="499">
        <f>F23+H23+J23+L23</f>
        <v>1417</v>
      </c>
      <c r="G25" s="499"/>
      <c r="H25" s="14"/>
      <c r="I25" s="14"/>
      <c r="J25" s="14"/>
      <c r="K25" s="14"/>
      <c r="L25" s="14"/>
      <c r="M25" s="14"/>
      <c r="N25" s="19"/>
    </row>
    <row r="26" spans="1:14" x14ac:dyDescent="0.25">
      <c r="A26" s="3"/>
      <c r="B26" s="3"/>
      <c r="C26" s="32"/>
      <c r="D26" s="33"/>
      <c r="E26" s="14"/>
      <c r="F26" s="14"/>
      <c r="G26" s="14"/>
      <c r="H26" s="14"/>
      <c r="I26" s="14"/>
      <c r="J26" s="14"/>
      <c r="K26" s="14"/>
      <c r="L26" s="14"/>
      <c r="M26" s="14"/>
      <c r="N26" s="19"/>
    </row>
    <row r="27" spans="1:14" x14ac:dyDescent="0.25">
      <c r="A27" s="3"/>
      <c r="B27" s="3"/>
      <c r="C27" s="32"/>
      <c r="D27" s="33" t="s">
        <v>44</v>
      </c>
      <c r="E27" s="14"/>
      <c r="F27" s="499">
        <f>F25-L23</f>
        <v>659</v>
      </c>
      <c r="G27" s="499"/>
      <c r="H27" s="14"/>
      <c r="I27" s="14"/>
      <c r="J27" s="14"/>
      <c r="K27" s="14"/>
      <c r="L27" s="14"/>
      <c r="M27" s="14"/>
      <c r="N27" s="19"/>
    </row>
    <row r="28" spans="1:14" x14ac:dyDescent="0.25">
      <c r="A28" s="3"/>
      <c r="B28" s="3"/>
      <c r="C28" s="32"/>
      <c r="D28" s="33"/>
      <c r="E28" s="14"/>
      <c r="F28" s="14"/>
      <c r="G28" s="14"/>
      <c r="H28" s="14"/>
      <c r="I28" s="14"/>
      <c r="J28" s="14"/>
      <c r="K28" s="14"/>
      <c r="L28" s="14"/>
      <c r="M28" s="14"/>
      <c r="N28" s="19"/>
    </row>
    <row r="29" spans="1:14" x14ac:dyDescent="0.25">
      <c r="A29" s="64"/>
      <c r="B29" s="64"/>
      <c r="C29" s="64"/>
      <c r="D29" s="64"/>
      <c r="E29" s="64"/>
      <c r="F29" s="64"/>
      <c r="G29" s="64"/>
      <c r="H29" s="64"/>
      <c r="I29" s="64"/>
      <c r="J29" s="64"/>
      <c r="K29" s="64"/>
      <c r="L29" s="64"/>
      <c r="M29" s="64"/>
      <c r="N29" s="64"/>
    </row>
    <row r="30" spans="1:14" x14ac:dyDescent="0.25">
      <c r="A30" s="413" t="s">
        <v>9</v>
      </c>
      <c r="B30" s="413"/>
      <c r="C30" s="413"/>
      <c r="D30" s="14"/>
      <c r="E30" s="14"/>
      <c r="F30" s="14"/>
      <c r="G30" s="14"/>
      <c r="H30" s="14"/>
      <c r="I30" s="14"/>
      <c r="J30" s="14"/>
      <c r="K30" s="14"/>
      <c r="L30" s="102"/>
      <c r="M30" s="14"/>
      <c r="N30" s="48"/>
    </row>
    <row r="31" spans="1:14" x14ac:dyDescent="0.25">
      <c r="A31" s="494" t="s">
        <v>10</v>
      </c>
      <c r="B31" s="495"/>
      <c r="C31" s="495"/>
      <c r="D31" s="495"/>
      <c r="E31" s="495"/>
      <c r="F31" s="495"/>
      <c r="G31" s="495"/>
      <c r="H31" s="495"/>
      <c r="I31" s="17"/>
      <c r="J31" s="17"/>
      <c r="K31" s="17"/>
      <c r="L31" s="17"/>
      <c r="M31" s="18"/>
      <c r="N31" s="48"/>
    </row>
    <row r="32" spans="1:14" x14ac:dyDescent="0.25">
      <c r="A32" s="496" t="s">
        <v>486</v>
      </c>
      <c r="B32" s="490"/>
      <c r="C32" s="490"/>
      <c r="D32" s="490"/>
      <c r="E32" s="490"/>
      <c r="F32" s="490"/>
      <c r="G32" s="490"/>
      <c r="H32" s="490"/>
      <c r="I32" s="19"/>
      <c r="J32" s="19"/>
      <c r="K32" s="19"/>
      <c r="L32" s="19"/>
      <c r="M32" s="21"/>
      <c r="N32" s="48"/>
    </row>
    <row r="33" spans="1:14" x14ac:dyDescent="0.25">
      <c r="A33" s="497" t="s">
        <v>520</v>
      </c>
      <c r="B33" s="498"/>
      <c r="C33" s="498"/>
      <c r="D33" s="498"/>
      <c r="E33" s="498"/>
      <c r="F33" s="498"/>
      <c r="G33" s="498"/>
      <c r="H33" s="498"/>
      <c r="I33" s="24"/>
      <c r="J33" s="24"/>
      <c r="K33" s="24"/>
      <c r="L33" s="24"/>
      <c r="M33" s="25"/>
      <c r="N33" s="19"/>
    </row>
    <row r="34" spans="1:14" x14ac:dyDescent="0.25">
      <c r="A34" s="413" t="s">
        <v>13</v>
      </c>
      <c r="B34" s="413"/>
      <c r="C34" s="413"/>
      <c r="D34" s="14"/>
      <c r="E34" s="14"/>
      <c r="F34" s="14"/>
      <c r="G34" s="14"/>
      <c r="H34" s="14"/>
      <c r="I34" s="14"/>
      <c r="J34" s="14"/>
      <c r="K34" s="14"/>
      <c r="L34" s="14"/>
      <c r="M34" s="14"/>
      <c r="N34" s="19"/>
    </row>
    <row r="35" spans="1:14" x14ac:dyDescent="0.25">
      <c r="A35" s="418" t="s">
        <v>14</v>
      </c>
      <c r="B35" s="418" t="s">
        <v>15</v>
      </c>
      <c r="C35" s="418" t="s">
        <v>196</v>
      </c>
      <c r="D35" s="418" t="s">
        <v>18</v>
      </c>
      <c r="E35" s="399" t="s">
        <v>19</v>
      </c>
      <c r="F35" s="399"/>
      <c r="G35" s="399"/>
      <c r="H35" s="399"/>
      <c r="I35" s="399"/>
      <c r="J35" s="399"/>
      <c r="K35" s="418" t="s">
        <v>20</v>
      </c>
      <c r="L35" s="418"/>
      <c r="M35" s="418"/>
      <c r="N35" s="19"/>
    </row>
    <row r="36" spans="1:14" x14ac:dyDescent="0.25">
      <c r="A36" s="418"/>
      <c r="B36" s="418"/>
      <c r="C36" s="418"/>
      <c r="D36" s="418"/>
      <c r="E36" s="399" t="s">
        <v>21</v>
      </c>
      <c r="F36" s="399"/>
      <c r="G36" s="399" t="s">
        <v>22</v>
      </c>
      <c r="H36" s="399"/>
      <c r="I36" s="399" t="s">
        <v>23</v>
      </c>
      <c r="J36" s="399"/>
      <c r="K36" s="418"/>
      <c r="L36" s="418"/>
      <c r="M36" s="418"/>
      <c r="N36" s="19"/>
    </row>
    <row r="37" spans="1:14" x14ac:dyDescent="0.25">
      <c r="A37" s="418"/>
      <c r="B37" s="418"/>
      <c r="C37" s="418"/>
      <c r="D37" s="418"/>
      <c r="E37" s="399"/>
      <c r="F37" s="399"/>
      <c r="G37" s="399"/>
      <c r="H37" s="399"/>
      <c r="I37" s="399"/>
      <c r="J37" s="399"/>
      <c r="K37" s="399" t="s">
        <v>24</v>
      </c>
      <c r="L37" s="399" t="s">
        <v>25</v>
      </c>
      <c r="M37" s="399"/>
      <c r="N37" s="19"/>
    </row>
    <row r="38" spans="1:14" ht="38.25" x14ac:dyDescent="0.25">
      <c r="A38" s="418"/>
      <c r="B38" s="418"/>
      <c r="C38" s="418"/>
      <c r="D38" s="418"/>
      <c r="E38" s="26" t="s">
        <v>26</v>
      </c>
      <c r="F38" s="27" t="s">
        <v>27</v>
      </c>
      <c r="G38" s="26" t="s">
        <v>26</v>
      </c>
      <c r="H38" s="27" t="s">
        <v>27</v>
      </c>
      <c r="I38" s="26" t="s">
        <v>26</v>
      </c>
      <c r="J38" s="27" t="s">
        <v>27</v>
      </c>
      <c r="K38" s="399"/>
      <c r="L38" s="26" t="s">
        <v>28</v>
      </c>
      <c r="M38" s="26" t="s">
        <v>23</v>
      </c>
      <c r="N38" s="19"/>
    </row>
    <row r="39" spans="1:14" ht="51" x14ac:dyDescent="0.25">
      <c r="A39" s="143" t="s">
        <v>207</v>
      </c>
      <c r="B39" s="143" t="s">
        <v>54</v>
      </c>
      <c r="C39" s="144" t="s">
        <v>55</v>
      </c>
      <c r="D39" s="144" t="s">
        <v>208</v>
      </c>
      <c r="E39" s="143" t="s">
        <v>201</v>
      </c>
      <c r="F39" s="143">
        <v>100</v>
      </c>
      <c r="G39" s="36" t="s">
        <v>202</v>
      </c>
      <c r="H39" s="131">
        <v>132</v>
      </c>
      <c r="I39" s="143" t="s">
        <v>34</v>
      </c>
      <c r="J39" s="143">
        <v>0</v>
      </c>
      <c r="K39" s="143">
        <v>89</v>
      </c>
      <c r="L39" s="143">
        <v>39</v>
      </c>
      <c r="M39" s="143">
        <v>0</v>
      </c>
      <c r="N39" s="104"/>
    </row>
    <row r="40" spans="1:14" x14ac:dyDescent="0.25">
      <c r="A40" s="3"/>
      <c r="B40" s="3"/>
      <c r="C40" s="32"/>
      <c r="D40" s="33" t="s">
        <v>42</v>
      </c>
      <c r="E40" s="14"/>
      <c r="F40" s="103">
        <f>SUM(F39:F39)</f>
        <v>100</v>
      </c>
      <c r="G40" s="14"/>
      <c r="H40" s="4">
        <f>SUM(H39:H39)</f>
        <v>132</v>
      </c>
      <c r="I40" s="14"/>
      <c r="J40" s="4">
        <f>SUM(J39:J39)</f>
        <v>0</v>
      </c>
      <c r="K40" s="4">
        <f>SUM(K39:K39)</f>
        <v>89</v>
      </c>
      <c r="L40" s="4">
        <f>SUM(L39:L39)</f>
        <v>39</v>
      </c>
      <c r="M40" s="4">
        <f>SUM(M39:M39)</f>
        <v>0</v>
      </c>
      <c r="N40" s="19"/>
    </row>
    <row r="41" spans="1:14" x14ac:dyDescent="0.25">
      <c r="A41" s="3"/>
      <c r="B41" s="3"/>
      <c r="C41" s="32"/>
      <c r="D41" s="33"/>
      <c r="E41" s="14"/>
      <c r="F41" s="14"/>
      <c r="G41" s="14"/>
      <c r="H41" s="14"/>
      <c r="I41" s="14"/>
      <c r="J41" s="14"/>
      <c r="K41" s="14"/>
      <c r="L41" s="14"/>
      <c r="M41" s="14"/>
      <c r="N41" s="19"/>
    </row>
    <row r="42" spans="1:14" x14ac:dyDescent="0.25">
      <c r="A42" s="3"/>
      <c r="B42" s="3"/>
      <c r="C42" s="32"/>
      <c r="D42" s="33" t="s">
        <v>43</v>
      </c>
      <c r="E42" s="14"/>
      <c r="F42" s="499">
        <f>F40+H40+J40+L40</f>
        <v>271</v>
      </c>
      <c r="G42" s="499"/>
      <c r="H42" s="14"/>
      <c r="I42" s="14"/>
      <c r="J42" s="14"/>
      <c r="K42" s="14"/>
      <c r="L42" s="14"/>
      <c r="M42" s="14"/>
      <c r="N42" s="19"/>
    </row>
    <row r="43" spans="1:14" x14ac:dyDescent="0.25">
      <c r="A43" s="3"/>
      <c r="B43" s="3"/>
      <c r="C43" s="32"/>
      <c r="D43" s="33"/>
      <c r="E43" s="14"/>
      <c r="F43" s="14"/>
      <c r="G43" s="14"/>
      <c r="H43" s="14"/>
      <c r="I43" s="14"/>
      <c r="J43" s="14"/>
      <c r="K43" s="14"/>
      <c r="L43" s="14"/>
      <c r="M43" s="14"/>
      <c r="N43" s="19"/>
    </row>
    <row r="44" spans="1:14" x14ac:dyDescent="0.25">
      <c r="A44" s="3"/>
      <c r="B44" s="3"/>
      <c r="C44" s="32"/>
      <c r="D44" s="33" t="s">
        <v>44</v>
      </c>
      <c r="E44" s="14"/>
      <c r="F44" s="499">
        <f>F42-L40</f>
        <v>232</v>
      </c>
      <c r="G44" s="499"/>
      <c r="H44" s="14"/>
      <c r="I44" s="14"/>
      <c r="J44" s="14"/>
      <c r="K44" s="14"/>
      <c r="L44" s="14"/>
      <c r="M44" s="14"/>
      <c r="N44" s="19"/>
    </row>
    <row r="45" spans="1:14" x14ac:dyDescent="0.25">
      <c r="A45" s="3"/>
      <c r="B45" s="3"/>
      <c r="C45" s="32"/>
      <c r="D45" s="33"/>
      <c r="E45" s="14"/>
      <c r="F45" s="14"/>
      <c r="G45" s="14"/>
      <c r="H45" s="14"/>
      <c r="I45" s="14"/>
      <c r="J45" s="14"/>
      <c r="K45" s="14"/>
      <c r="L45" s="14"/>
      <c r="M45" s="14"/>
      <c r="N45" s="19"/>
    </row>
    <row r="46" spans="1:14" x14ac:dyDescent="0.25">
      <c r="A46" s="64"/>
      <c r="B46" s="64"/>
      <c r="C46" s="64"/>
      <c r="D46" s="64"/>
      <c r="E46" s="64"/>
      <c r="F46" s="64"/>
      <c r="G46" s="64"/>
      <c r="H46" s="64"/>
      <c r="I46" s="64"/>
      <c r="J46" s="64"/>
      <c r="K46" s="64"/>
      <c r="L46" s="64"/>
      <c r="M46" s="64"/>
      <c r="N46" s="64"/>
    </row>
    <row r="47" spans="1:14" x14ac:dyDescent="0.25">
      <c r="A47" s="413" t="s">
        <v>9</v>
      </c>
      <c r="B47" s="413"/>
      <c r="C47" s="413"/>
      <c r="D47" s="14"/>
      <c r="E47" s="14"/>
      <c r="F47" s="14"/>
      <c r="G47" s="14"/>
      <c r="H47" s="14"/>
      <c r="I47" s="14"/>
      <c r="J47" s="14"/>
      <c r="K47" s="14"/>
      <c r="L47" s="102"/>
      <c r="M47" s="14"/>
      <c r="N47" s="48"/>
    </row>
    <row r="48" spans="1:14" x14ac:dyDescent="0.25">
      <c r="A48" s="494" t="s">
        <v>10</v>
      </c>
      <c r="B48" s="495"/>
      <c r="C48" s="495"/>
      <c r="D48" s="495"/>
      <c r="E48" s="495"/>
      <c r="F48" s="495"/>
      <c r="G48" s="495"/>
      <c r="H48" s="495"/>
      <c r="I48" s="17"/>
      <c r="J48" s="17"/>
      <c r="K48" s="17"/>
      <c r="L48" s="17"/>
      <c r="M48" s="18"/>
      <c r="N48" s="48"/>
    </row>
    <row r="49" spans="1:14" x14ac:dyDescent="0.25">
      <c r="A49" s="496" t="s">
        <v>521</v>
      </c>
      <c r="B49" s="490"/>
      <c r="C49" s="490"/>
      <c r="D49" s="490"/>
      <c r="E49" s="490"/>
      <c r="F49" s="490"/>
      <c r="G49" s="490"/>
      <c r="H49" s="490"/>
      <c r="I49" s="19"/>
      <c r="J49" s="19"/>
      <c r="K49" s="19"/>
      <c r="L49" s="19"/>
      <c r="M49" s="21"/>
      <c r="N49" s="48"/>
    </row>
    <row r="50" spans="1:14" x14ac:dyDescent="0.25">
      <c r="A50" s="497" t="s">
        <v>522</v>
      </c>
      <c r="B50" s="498"/>
      <c r="C50" s="498"/>
      <c r="D50" s="498"/>
      <c r="E50" s="498"/>
      <c r="F50" s="498"/>
      <c r="G50" s="498"/>
      <c r="H50" s="498"/>
      <c r="I50" s="24"/>
      <c r="J50" s="24"/>
      <c r="K50" s="24"/>
      <c r="L50" s="24"/>
      <c r="M50" s="25"/>
      <c r="N50" s="19"/>
    </row>
    <row r="51" spans="1:14" x14ac:dyDescent="0.25">
      <c r="A51" s="413" t="s">
        <v>13</v>
      </c>
      <c r="B51" s="413"/>
      <c r="C51" s="413"/>
      <c r="D51" s="14"/>
      <c r="E51" s="14"/>
      <c r="F51" s="14"/>
      <c r="G51" s="14"/>
      <c r="H51" s="14"/>
      <c r="I51" s="14"/>
      <c r="J51" s="14"/>
      <c r="K51" s="14"/>
      <c r="L51" s="14"/>
      <c r="M51" s="14"/>
      <c r="N51" s="19"/>
    </row>
    <row r="52" spans="1:14" x14ac:dyDescent="0.25">
      <c r="A52" s="418" t="s">
        <v>14</v>
      </c>
      <c r="B52" s="418" t="s">
        <v>15</v>
      </c>
      <c r="C52" s="418" t="s">
        <v>196</v>
      </c>
      <c r="D52" s="418" t="s">
        <v>18</v>
      </c>
      <c r="E52" s="399" t="s">
        <v>19</v>
      </c>
      <c r="F52" s="399"/>
      <c r="G52" s="399"/>
      <c r="H52" s="399"/>
      <c r="I52" s="399"/>
      <c r="J52" s="399"/>
      <c r="K52" s="418" t="s">
        <v>20</v>
      </c>
      <c r="L52" s="418"/>
      <c r="M52" s="418"/>
      <c r="N52" s="19"/>
    </row>
    <row r="53" spans="1:14" x14ac:dyDescent="0.25">
      <c r="A53" s="418"/>
      <c r="B53" s="418"/>
      <c r="C53" s="418"/>
      <c r="D53" s="418"/>
      <c r="E53" s="399" t="s">
        <v>21</v>
      </c>
      <c r="F53" s="399"/>
      <c r="G53" s="399" t="s">
        <v>22</v>
      </c>
      <c r="H53" s="399"/>
      <c r="I53" s="399" t="s">
        <v>23</v>
      </c>
      <c r="J53" s="399"/>
      <c r="K53" s="418"/>
      <c r="L53" s="418"/>
      <c r="M53" s="418"/>
      <c r="N53" s="19"/>
    </row>
    <row r="54" spans="1:14" x14ac:dyDescent="0.25">
      <c r="A54" s="418"/>
      <c r="B54" s="418"/>
      <c r="C54" s="418"/>
      <c r="D54" s="418"/>
      <c r="E54" s="399"/>
      <c r="F54" s="399"/>
      <c r="G54" s="399"/>
      <c r="H54" s="399"/>
      <c r="I54" s="399"/>
      <c r="J54" s="399"/>
      <c r="K54" s="399" t="s">
        <v>24</v>
      </c>
      <c r="L54" s="399" t="s">
        <v>25</v>
      </c>
      <c r="M54" s="399"/>
      <c r="N54" s="19"/>
    </row>
    <row r="55" spans="1:14" ht="38.25" x14ac:dyDescent="0.25">
      <c r="A55" s="418"/>
      <c r="B55" s="418"/>
      <c r="C55" s="418"/>
      <c r="D55" s="418"/>
      <c r="E55" s="26" t="s">
        <v>26</v>
      </c>
      <c r="F55" s="27" t="s">
        <v>27</v>
      </c>
      <c r="G55" s="26" t="s">
        <v>26</v>
      </c>
      <c r="H55" s="27" t="s">
        <v>27</v>
      </c>
      <c r="I55" s="26" t="s">
        <v>26</v>
      </c>
      <c r="J55" s="27" t="s">
        <v>27</v>
      </c>
      <c r="K55" s="399"/>
      <c r="L55" s="26" t="s">
        <v>28</v>
      </c>
      <c r="M55" s="26" t="s">
        <v>23</v>
      </c>
      <c r="N55" s="19"/>
    </row>
    <row r="56" spans="1:14" ht="51" x14ac:dyDescent="0.25">
      <c r="A56" s="143" t="s">
        <v>34</v>
      </c>
      <c r="B56" s="143" t="s">
        <v>48</v>
      </c>
      <c r="C56" s="144" t="s">
        <v>49</v>
      </c>
      <c r="D56" s="144" t="s">
        <v>209</v>
      </c>
      <c r="E56" s="143">
        <v>2023</v>
      </c>
      <c r="F56" s="143">
        <v>2</v>
      </c>
      <c r="G56" s="36"/>
      <c r="H56" s="131">
        <v>0</v>
      </c>
      <c r="I56" s="143" t="s">
        <v>34</v>
      </c>
      <c r="J56" s="143">
        <v>0</v>
      </c>
      <c r="K56" s="143">
        <v>0</v>
      </c>
      <c r="L56" s="143">
        <v>0</v>
      </c>
      <c r="M56" s="143">
        <v>0</v>
      </c>
      <c r="N56" s="104"/>
    </row>
    <row r="57" spans="1:14" x14ac:dyDescent="0.25">
      <c r="A57" s="3"/>
      <c r="B57" s="3"/>
      <c r="C57" s="32"/>
      <c r="D57" s="33" t="s">
        <v>42</v>
      </c>
      <c r="E57" s="14"/>
      <c r="F57" s="103">
        <f>SUM(F56:F56)</f>
        <v>2</v>
      </c>
      <c r="G57" s="14"/>
      <c r="H57" s="4">
        <f>SUM(H56:H56)</f>
        <v>0</v>
      </c>
      <c r="I57" s="14"/>
      <c r="J57" s="4">
        <f>SUM(J56:J56)</f>
        <v>0</v>
      </c>
      <c r="K57" s="4">
        <f>SUM(K56:K56)</f>
        <v>0</v>
      </c>
      <c r="L57" s="4">
        <f>SUM(L56:L56)</f>
        <v>0</v>
      </c>
      <c r="M57" s="4">
        <f>SUM(M56:M56)</f>
        <v>0</v>
      </c>
      <c r="N57" s="19"/>
    </row>
    <row r="58" spans="1:14" x14ac:dyDescent="0.25">
      <c r="A58" s="3"/>
      <c r="B58" s="3"/>
      <c r="C58" s="32"/>
      <c r="D58" s="33"/>
      <c r="E58" s="14"/>
      <c r="F58" s="14"/>
      <c r="G58" s="14"/>
      <c r="H58" s="14"/>
      <c r="I58" s="14"/>
      <c r="J58" s="14"/>
      <c r="K58" s="14"/>
      <c r="L58" s="14"/>
      <c r="M58" s="14"/>
      <c r="N58" s="19"/>
    </row>
    <row r="59" spans="1:14" x14ac:dyDescent="0.25">
      <c r="A59" s="3"/>
      <c r="B59" s="3"/>
      <c r="C59" s="32"/>
      <c r="D59" s="33" t="s">
        <v>43</v>
      </c>
      <c r="E59" s="14"/>
      <c r="F59" s="499">
        <f>F57+H57+J57+L57</f>
        <v>2</v>
      </c>
      <c r="G59" s="499"/>
      <c r="H59" s="14"/>
      <c r="I59" s="14"/>
      <c r="J59" s="14"/>
      <c r="K59" s="14"/>
      <c r="L59" s="14"/>
      <c r="M59" s="14"/>
      <c r="N59" s="19"/>
    </row>
    <row r="60" spans="1:14" x14ac:dyDescent="0.25">
      <c r="A60" s="3"/>
      <c r="B60" s="3"/>
      <c r="C60" s="32"/>
      <c r="D60" s="33"/>
      <c r="E60" s="14"/>
      <c r="F60" s="14"/>
      <c r="G60" s="14"/>
      <c r="H60" s="14"/>
      <c r="I60" s="14"/>
      <c r="J60" s="14"/>
      <c r="K60" s="14"/>
      <c r="L60" s="14"/>
      <c r="M60" s="14"/>
      <c r="N60" s="19"/>
    </row>
    <row r="61" spans="1:14" x14ac:dyDescent="0.25">
      <c r="A61" s="3"/>
      <c r="B61" s="3"/>
      <c r="C61" s="32"/>
      <c r="D61" s="33" t="s">
        <v>44</v>
      </c>
      <c r="E61" s="14"/>
      <c r="F61" s="499">
        <f>F59-L57</f>
        <v>2</v>
      </c>
      <c r="G61" s="499"/>
      <c r="H61" s="14"/>
      <c r="I61" s="14"/>
      <c r="J61" s="14"/>
      <c r="K61" s="14"/>
      <c r="L61" s="14"/>
      <c r="M61" s="14"/>
      <c r="N61" s="19"/>
    </row>
    <row r="62" spans="1:14" x14ac:dyDescent="0.25">
      <c r="A62" s="3"/>
      <c r="B62" s="3"/>
      <c r="C62" s="32"/>
      <c r="D62" s="33"/>
      <c r="E62" s="14"/>
      <c r="F62" s="14"/>
      <c r="G62" s="14"/>
      <c r="H62" s="14"/>
      <c r="I62" s="14"/>
      <c r="J62" s="14"/>
      <c r="K62" s="14"/>
      <c r="L62" s="14"/>
      <c r="M62" s="14"/>
      <c r="N62" s="19"/>
    </row>
    <row r="63" spans="1:14" x14ac:dyDescent="0.25">
      <c r="A63" s="64"/>
      <c r="B63" s="64"/>
      <c r="C63" s="64"/>
      <c r="D63" s="64"/>
      <c r="E63" s="64"/>
      <c r="F63" s="64"/>
      <c r="G63" s="64"/>
      <c r="H63" s="64"/>
      <c r="I63" s="64"/>
      <c r="J63" s="64"/>
      <c r="K63" s="64"/>
      <c r="L63" s="64"/>
      <c r="M63" s="64"/>
      <c r="N63" s="64"/>
    </row>
  </sheetData>
  <protectedRanges>
    <protectedRange password="C875" sqref="G39:H39" name="Rango21_1_3"/>
    <protectedRange password="C875" sqref="J39" name="Rango14_1_2"/>
    <protectedRange password="C875" sqref="K39:L39" name="Rango13_1_3"/>
    <protectedRange password="C875" sqref="F39" name="Rango11_1_3"/>
    <protectedRange password="C875" sqref="D39" name="Rango10_1_3"/>
    <protectedRange password="C875" sqref="G56:H56" name="Rango21_1_4"/>
    <protectedRange password="C875" sqref="J56" name="Rango14_1_3"/>
    <protectedRange password="C875" sqref="K56:L56" name="Rango13_1_4"/>
    <protectedRange password="C875" sqref="F56" name="Rango11_1_4"/>
    <protectedRange password="C875" sqref="D56" name="Rango10_1_4"/>
  </protectedRanges>
  <mergeCells count="65">
    <mergeCell ref="F59:G59"/>
    <mergeCell ref="F61:G61"/>
    <mergeCell ref="K52:M53"/>
    <mergeCell ref="E53:F54"/>
    <mergeCell ref="G53:H54"/>
    <mergeCell ref="I53:J54"/>
    <mergeCell ref="K54:K55"/>
    <mergeCell ref="L54:M54"/>
    <mergeCell ref="A50:H50"/>
    <mergeCell ref="A51:C51"/>
    <mergeCell ref="A52:A55"/>
    <mergeCell ref="B52:B55"/>
    <mergeCell ref="C52:C55"/>
    <mergeCell ref="D52:D55"/>
    <mergeCell ref="E52:J52"/>
    <mergeCell ref="A49:H49"/>
    <mergeCell ref="A30:C30"/>
    <mergeCell ref="A31:H31"/>
    <mergeCell ref="A32:H32"/>
    <mergeCell ref="A33:H33"/>
    <mergeCell ref="A34:C34"/>
    <mergeCell ref="A35:A38"/>
    <mergeCell ref="E35:J35"/>
    <mergeCell ref="E36:F37"/>
    <mergeCell ref="F42:G42"/>
    <mergeCell ref="F44:G44"/>
    <mergeCell ref="A47:C47"/>
    <mergeCell ref="A48:H48"/>
    <mergeCell ref="K35:M36"/>
    <mergeCell ref="G36:H37"/>
    <mergeCell ref="I36:J37"/>
    <mergeCell ref="K37:K38"/>
    <mergeCell ref="B35:B38"/>
    <mergeCell ref="C35:C38"/>
    <mergeCell ref="D35:D38"/>
    <mergeCell ref="L37:M37"/>
    <mergeCell ref="F25:G25"/>
    <mergeCell ref="F27:G27"/>
    <mergeCell ref="K17:M18"/>
    <mergeCell ref="E18:F19"/>
    <mergeCell ref="G18:H19"/>
    <mergeCell ref="I18:J19"/>
    <mergeCell ref="K19:K20"/>
    <mergeCell ref="L19:M19"/>
    <mergeCell ref="A13:H13"/>
    <mergeCell ref="A14:H14"/>
    <mergeCell ref="A15:H15"/>
    <mergeCell ref="A16:C16"/>
    <mergeCell ref="A17:A20"/>
    <mergeCell ref="B17:B20"/>
    <mergeCell ref="C17:C20"/>
    <mergeCell ref="D17:D20"/>
    <mergeCell ref="E17:J17"/>
    <mergeCell ref="A12:C12"/>
    <mergeCell ref="A1:M1"/>
    <mergeCell ref="A2:M2"/>
    <mergeCell ref="A4:M4"/>
    <mergeCell ref="A5:C5"/>
    <mergeCell ref="A6:H6"/>
    <mergeCell ref="A7:H7"/>
    <mergeCell ref="A8:H8"/>
    <mergeCell ref="A9:H9"/>
    <mergeCell ref="A10:H10"/>
    <mergeCell ref="A11:H11"/>
    <mergeCell ref="A3:M3"/>
  </mergeCells>
  <pageMargins left="0.70866141732283472" right="0.70866141732283472" top="0.74803149606299213" bottom="0.74803149606299213" header="0.31496062992125984" footer="0.31496062992125984"/>
  <pageSetup scale="65" fitToHeight="0" orientation="landscape" r:id="rId1"/>
  <rowBreaks count="2" manualBreakCount="2">
    <brk id="29" max="16383" man="1"/>
    <brk id="4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D4005-0EDC-4859-A573-29ECD267F2C2}">
  <sheetPr>
    <pageSetUpPr fitToPage="1"/>
  </sheetPr>
  <dimension ref="A1:O45"/>
  <sheetViews>
    <sheetView workbookViewId="0">
      <selection activeCell="A3" sqref="A3:N3"/>
    </sheetView>
  </sheetViews>
  <sheetFormatPr baseColWidth="10" defaultRowHeight="15" x14ac:dyDescent="0.25"/>
  <cols>
    <col min="2" max="2" width="9.85546875" customWidth="1"/>
    <col min="3" max="3" width="24.28515625" customWidth="1"/>
    <col min="4" max="5" width="22" customWidth="1"/>
    <col min="7" max="7" width="13.7109375" customWidth="1"/>
    <col min="9" max="9" width="14" customWidth="1"/>
    <col min="11" max="11" width="13.42578125" customWidth="1"/>
    <col min="12" max="13" width="7.5703125" customWidth="1"/>
  </cols>
  <sheetData>
    <row r="1" spans="1:15" x14ac:dyDescent="0.25">
      <c r="A1" s="39"/>
      <c r="B1" s="39"/>
      <c r="C1" s="39"/>
      <c r="D1" s="39"/>
      <c r="E1" s="39"/>
      <c r="F1" s="39"/>
      <c r="G1" s="39"/>
      <c r="H1" s="39"/>
      <c r="I1" s="39"/>
      <c r="J1" s="39"/>
      <c r="K1" s="39"/>
      <c r="L1" s="39"/>
      <c r="M1" s="39"/>
      <c r="N1" s="39"/>
      <c r="O1" s="39"/>
    </row>
    <row r="2" spans="1:15" ht="16.5" x14ac:dyDescent="0.25">
      <c r="A2" s="452" t="s">
        <v>0</v>
      </c>
      <c r="B2" s="452"/>
      <c r="C2" s="452" t="s">
        <v>0</v>
      </c>
      <c r="D2" s="452"/>
      <c r="E2" s="452"/>
      <c r="F2" s="452"/>
      <c r="G2" s="452"/>
      <c r="H2" s="452"/>
      <c r="I2" s="452"/>
      <c r="J2" s="452"/>
      <c r="K2" s="452"/>
      <c r="L2" s="452"/>
      <c r="M2" s="452"/>
      <c r="N2" s="452"/>
      <c r="O2" s="39"/>
    </row>
    <row r="3" spans="1:15" ht="16.5" x14ac:dyDescent="0.25">
      <c r="A3" s="452" t="s">
        <v>796</v>
      </c>
      <c r="B3" s="452"/>
      <c r="C3" s="452"/>
      <c r="D3" s="452"/>
      <c r="E3" s="452"/>
      <c r="F3" s="452"/>
      <c r="G3" s="452"/>
      <c r="H3" s="452"/>
      <c r="I3" s="452"/>
      <c r="J3" s="452"/>
      <c r="K3" s="452"/>
      <c r="L3" s="452"/>
      <c r="M3" s="452"/>
      <c r="N3" s="452"/>
      <c r="O3" s="39"/>
    </row>
    <row r="4" spans="1:15" ht="16.5" x14ac:dyDescent="0.25">
      <c r="A4" s="452" t="s">
        <v>1</v>
      </c>
      <c r="B4" s="452"/>
      <c r="C4" s="452"/>
      <c r="D4" s="452"/>
      <c r="E4" s="452"/>
      <c r="F4" s="452"/>
      <c r="G4" s="452"/>
      <c r="H4" s="452"/>
      <c r="I4" s="452"/>
      <c r="J4" s="452"/>
      <c r="K4" s="452"/>
      <c r="L4" s="452"/>
      <c r="M4" s="452"/>
      <c r="N4" s="452"/>
      <c r="O4" s="39"/>
    </row>
    <row r="5" spans="1:15" x14ac:dyDescent="0.25">
      <c r="A5" s="39"/>
      <c r="B5" s="39"/>
      <c r="C5" s="39"/>
      <c r="D5" s="39"/>
      <c r="E5" s="39"/>
      <c r="F5" s="39"/>
      <c r="G5" s="39"/>
      <c r="H5" s="39"/>
      <c r="I5" s="39"/>
      <c r="J5" s="39"/>
      <c r="K5" s="39"/>
      <c r="L5" s="39"/>
      <c r="M5" s="39"/>
      <c r="N5" s="39"/>
      <c r="O5" s="39"/>
    </row>
    <row r="6" spans="1:15" x14ac:dyDescent="0.25">
      <c r="A6" s="453" t="s">
        <v>2</v>
      </c>
      <c r="B6" s="453"/>
      <c r="C6" s="453"/>
      <c r="D6" s="65"/>
      <c r="E6" s="65"/>
      <c r="F6" s="65"/>
      <c r="G6" s="41"/>
      <c r="H6" s="41"/>
      <c r="I6" s="41"/>
      <c r="J6" s="41"/>
      <c r="K6" s="41"/>
      <c r="L6" s="41"/>
      <c r="M6" s="41"/>
      <c r="N6" s="41"/>
      <c r="O6" s="39"/>
    </row>
    <row r="7" spans="1:15" x14ac:dyDescent="0.25">
      <c r="A7" s="502" t="s">
        <v>523</v>
      </c>
      <c r="B7" s="503"/>
      <c r="C7" s="503"/>
      <c r="D7" s="503"/>
      <c r="E7" s="503"/>
      <c r="F7" s="503"/>
      <c r="G7" s="503"/>
      <c r="H7" s="503"/>
      <c r="I7" s="503"/>
      <c r="J7" s="67"/>
      <c r="K7" s="67"/>
      <c r="L7" s="67"/>
      <c r="M7" s="67"/>
      <c r="N7" s="68"/>
      <c r="O7" s="39"/>
    </row>
    <row r="8" spans="1:15" x14ac:dyDescent="0.25">
      <c r="A8" s="500" t="s">
        <v>524</v>
      </c>
      <c r="B8" s="501"/>
      <c r="C8" s="501"/>
      <c r="D8" s="501"/>
      <c r="E8" s="501"/>
      <c r="F8" s="501"/>
      <c r="G8" s="501"/>
      <c r="H8" s="501"/>
      <c r="I8" s="501"/>
      <c r="J8" s="69"/>
      <c r="K8" s="69"/>
      <c r="L8" s="69"/>
      <c r="M8" s="69"/>
      <c r="N8" s="72"/>
      <c r="O8" s="39"/>
    </row>
    <row r="9" spans="1:15" x14ac:dyDescent="0.25">
      <c r="A9" s="500" t="s">
        <v>525</v>
      </c>
      <c r="B9" s="501"/>
      <c r="C9" s="501"/>
      <c r="D9" s="501"/>
      <c r="E9" s="501"/>
      <c r="F9" s="501"/>
      <c r="G9" s="501"/>
      <c r="H9" s="501"/>
      <c r="I9" s="501"/>
      <c r="J9" s="501"/>
      <c r="K9" s="501"/>
      <c r="L9" s="501"/>
      <c r="M9" s="69"/>
      <c r="N9" s="72"/>
      <c r="O9" s="39"/>
    </row>
    <row r="10" spans="1:15" x14ac:dyDescent="0.25">
      <c r="A10" s="500" t="s">
        <v>526</v>
      </c>
      <c r="B10" s="501"/>
      <c r="C10" s="501"/>
      <c r="D10" s="501"/>
      <c r="E10" s="501"/>
      <c r="F10" s="501"/>
      <c r="G10" s="501"/>
      <c r="H10" s="501"/>
      <c r="I10" s="501"/>
      <c r="J10" s="69"/>
      <c r="K10" s="69"/>
      <c r="L10" s="69"/>
      <c r="M10" s="69"/>
      <c r="N10" s="72"/>
      <c r="O10" s="39"/>
    </row>
    <row r="11" spans="1:15" x14ac:dyDescent="0.25">
      <c r="A11" s="456" t="s">
        <v>527</v>
      </c>
      <c r="B11" s="453"/>
      <c r="C11" s="453"/>
      <c r="D11" s="453"/>
      <c r="E11" s="453"/>
      <c r="F11" s="71"/>
      <c r="G11" s="69"/>
      <c r="H11" s="69"/>
      <c r="I11" s="69"/>
      <c r="J11" s="69"/>
      <c r="K11" s="69"/>
      <c r="L11" s="69"/>
      <c r="M11" s="69"/>
      <c r="N11" s="72"/>
      <c r="O11" s="39"/>
    </row>
    <row r="12" spans="1:15" x14ac:dyDescent="0.25">
      <c r="A12" s="457" t="s">
        <v>528</v>
      </c>
      <c r="B12" s="458"/>
      <c r="C12" s="458"/>
      <c r="D12" s="458"/>
      <c r="E12" s="458"/>
      <c r="F12" s="11"/>
      <c r="G12" s="12"/>
      <c r="H12" s="12"/>
      <c r="I12" s="12"/>
      <c r="J12" s="105"/>
      <c r="K12" s="105"/>
      <c r="L12" s="105"/>
      <c r="M12" s="105"/>
      <c r="N12" s="90"/>
      <c r="O12" s="39"/>
    </row>
    <row r="13" spans="1:15" x14ac:dyDescent="0.25">
      <c r="A13" s="451" t="s">
        <v>9</v>
      </c>
      <c r="B13" s="451"/>
      <c r="C13" s="451"/>
      <c r="D13" s="73"/>
      <c r="E13" s="74"/>
      <c r="F13" s="74"/>
      <c r="G13" s="74"/>
      <c r="H13" s="74"/>
      <c r="I13" s="74"/>
      <c r="J13" s="74"/>
      <c r="K13" s="74"/>
      <c r="L13" s="74"/>
      <c r="M13" s="74"/>
      <c r="N13" s="74"/>
      <c r="O13" s="39"/>
    </row>
    <row r="14" spans="1:15" x14ac:dyDescent="0.25">
      <c r="A14" s="75" t="s">
        <v>484</v>
      </c>
      <c r="B14" s="76"/>
      <c r="C14" s="77"/>
      <c r="D14" s="77"/>
      <c r="E14" s="77"/>
      <c r="F14" s="77"/>
      <c r="G14" s="77"/>
      <c r="H14" s="77"/>
      <c r="I14" s="77"/>
      <c r="J14" s="77"/>
      <c r="K14" s="77"/>
      <c r="L14" s="77"/>
      <c r="M14" s="77"/>
      <c r="N14" s="78"/>
      <c r="O14" s="39"/>
    </row>
    <row r="15" spans="1:15" x14ac:dyDescent="0.25">
      <c r="A15" s="80" t="s">
        <v>52</v>
      </c>
      <c r="B15" s="79" t="s">
        <v>210</v>
      </c>
      <c r="C15" s="81"/>
      <c r="D15" s="81"/>
      <c r="E15" s="79"/>
      <c r="F15" s="79"/>
      <c r="G15" s="79"/>
      <c r="H15" s="79"/>
      <c r="I15" s="79"/>
      <c r="J15" s="79"/>
      <c r="K15" s="79"/>
      <c r="L15" s="79"/>
      <c r="M15" s="79"/>
      <c r="N15" s="82"/>
      <c r="O15" s="39"/>
    </row>
    <row r="16" spans="1:15" x14ac:dyDescent="0.25">
      <c r="A16" s="83" t="s">
        <v>116</v>
      </c>
      <c r="B16" s="84"/>
      <c r="C16" s="84"/>
      <c r="D16" s="85" t="s">
        <v>211</v>
      </c>
      <c r="E16" s="85"/>
      <c r="F16" s="85"/>
      <c r="G16" s="85"/>
      <c r="H16" s="85"/>
      <c r="I16" s="85"/>
      <c r="J16" s="85"/>
      <c r="K16" s="85"/>
      <c r="L16" s="85"/>
      <c r="M16" s="85"/>
      <c r="N16" s="86"/>
      <c r="O16" s="39"/>
    </row>
    <row r="17" spans="1:15" x14ac:dyDescent="0.25">
      <c r="A17" s="451" t="s">
        <v>13</v>
      </c>
      <c r="B17" s="451"/>
      <c r="C17" s="451"/>
      <c r="D17" s="73"/>
      <c r="E17" s="74"/>
      <c r="F17" s="74"/>
      <c r="G17" s="74"/>
      <c r="H17" s="74"/>
      <c r="I17" s="74"/>
      <c r="J17" s="74"/>
      <c r="K17" s="74"/>
      <c r="L17" s="74"/>
      <c r="M17" s="74"/>
      <c r="N17" s="74"/>
      <c r="O17" s="39"/>
    </row>
    <row r="18" spans="1:15" x14ac:dyDescent="0.25">
      <c r="A18" s="504" t="s">
        <v>14</v>
      </c>
      <c r="B18" s="504" t="s">
        <v>15</v>
      </c>
      <c r="C18" s="504" t="s">
        <v>16</v>
      </c>
      <c r="D18" s="504" t="s">
        <v>17</v>
      </c>
      <c r="E18" s="504" t="s">
        <v>18</v>
      </c>
      <c r="F18" s="437" t="s">
        <v>19</v>
      </c>
      <c r="G18" s="437"/>
      <c r="H18" s="437"/>
      <c r="I18" s="437"/>
      <c r="J18" s="437"/>
      <c r="K18" s="437"/>
      <c r="L18" s="504" t="s">
        <v>20</v>
      </c>
      <c r="M18" s="504"/>
      <c r="N18" s="504"/>
      <c r="O18" s="39"/>
    </row>
    <row r="19" spans="1:15" x14ac:dyDescent="0.25">
      <c r="A19" s="504"/>
      <c r="B19" s="504"/>
      <c r="C19" s="504"/>
      <c r="D19" s="504"/>
      <c r="E19" s="504"/>
      <c r="F19" s="437" t="s">
        <v>21</v>
      </c>
      <c r="G19" s="437"/>
      <c r="H19" s="437" t="s">
        <v>22</v>
      </c>
      <c r="I19" s="437"/>
      <c r="J19" s="437" t="s">
        <v>23</v>
      </c>
      <c r="K19" s="437"/>
      <c r="L19" s="504"/>
      <c r="M19" s="504"/>
      <c r="N19" s="504"/>
      <c r="O19" s="39"/>
    </row>
    <row r="20" spans="1:15" x14ac:dyDescent="0.25">
      <c r="A20" s="504"/>
      <c r="B20" s="504"/>
      <c r="C20" s="504"/>
      <c r="D20" s="504"/>
      <c r="E20" s="504"/>
      <c r="F20" s="437"/>
      <c r="G20" s="437"/>
      <c r="H20" s="437"/>
      <c r="I20" s="437"/>
      <c r="J20" s="437"/>
      <c r="K20" s="437"/>
      <c r="L20" s="437" t="s">
        <v>24</v>
      </c>
      <c r="M20" s="437" t="s">
        <v>25</v>
      </c>
      <c r="N20" s="437"/>
      <c r="O20" s="39"/>
    </row>
    <row r="21" spans="1:15" ht="51" x14ac:dyDescent="0.25">
      <c r="A21" s="504"/>
      <c r="B21" s="504"/>
      <c r="C21" s="504"/>
      <c r="D21" s="504"/>
      <c r="E21" s="504"/>
      <c r="F21" s="87" t="s">
        <v>26</v>
      </c>
      <c r="G21" s="88" t="s">
        <v>27</v>
      </c>
      <c r="H21" s="87" t="s">
        <v>26</v>
      </c>
      <c r="I21" s="88" t="s">
        <v>27</v>
      </c>
      <c r="J21" s="87" t="s">
        <v>26</v>
      </c>
      <c r="K21" s="88" t="s">
        <v>27</v>
      </c>
      <c r="L21" s="437"/>
      <c r="M21" s="87" t="s">
        <v>28</v>
      </c>
      <c r="N21" s="87" t="s">
        <v>23</v>
      </c>
      <c r="O21" s="39"/>
    </row>
    <row r="22" spans="1:15" ht="63.75" x14ac:dyDescent="0.25">
      <c r="A22" s="121" t="s">
        <v>212</v>
      </c>
      <c r="B22" s="145" t="s">
        <v>167</v>
      </c>
      <c r="C22" s="120" t="s">
        <v>213</v>
      </c>
      <c r="D22" s="120" t="s">
        <v>214</v>
      </c>
      <c r="E22" s="120" t="s">
        <v>215</v>
      </c>
      <c r="F22" s="119" t="s">
        <v>216</v>
      </c>
      <c r="G22" s="122">
        <v>105</v>
      </c>
      <c r="H22" s="119" t="s">
        <v>217</v>
      </c>
      <c r="I22" s="122">
        <v>225</v>
      </c>
      <c r="J22" s="119" t="s">
        <v>34</v>
      </c>
      <c r="K22" s="123">
        <v>0</v>
      </c>
      <c r="L22" s="122">
        <f>SUM(I22)</f>
        <v>225</v>
      </c>
      <c r="M22" s="123">
        <v>0</v>
      </c>
      <c r="N22" s="123">
        <v>0</v>
      </c>
      <c r="O22" s="39"/>
    </row>
    <row r="23" spans="1:15" x14ac:dyDescent="0.25">
      <c r="A23" s="41"/>
      <c r="B23" s="41"/>
      <c r="C23" s="92"/>
      <c r="D23" s="92"/>
      <c r="E23" s="93" t="s">
        <v>42</v>
      </c>
      <c r="F23" s="74"/>
      <c r="G23" s="94">
        <f>SUM(G22:G22)</f>
        <v>105</v>
      </c>
      <c r="H23" s="74"/>
      <c r="I23" s="94">
        <f>SUM(I22:I22)</f>
        <v>225</v>
      </c>
      <c r="J23" s="74"/>
      <c r="K23" s="91">
        <f>SUM(K22:K22)</f>
        <v>0</v>
      </c>
      <c r="L23" s="91">
        <f>SUM(L22:L22)</f>
        <v>225</v>
      </c>
      <c r="M23" s="91">
        <f>SUM(M22:M22)</f>
        <v>0</v>
      </c>
      <c r="N23" s="91">
        <f>SUM(N22:N22)</f>
        <v>0</v>
      </c>
      <c r="O23" s="39"/>
    </row>
    <row r="24" spans="1:15" x14ac:dyDescent="0.25">
      <c r="A24" s="41"/>
      <c r="B24" s="41"/>
      <c r="C24" s="92"/>
      <c r="D24" s="92"/>
      <c r="E24" s="93"/>
      <c r="F24" s="74"/>
      <c r="G24" s="74"/>
      <c r="H24" s="74"/>
      <c r="I24" s="74"/>
      <c r="J24" s="74"/>
      <c r="K24" s="74"/>
      <c r="L24" s="74"/>
      <c r="M24" s="74"/>
      <c r="N24" s="74"/>
      <c r="O24" s="39"/>
    </row>
    <row r="25" spans="1:15" x14ac:dyDescent="0.25">
      <c r="A25" s="41"/>
      <c r="B25" s="41"/>
      <c r="C25" s="92"/>
      <c r="D25" s="92"/>
      <c r="E25" s="93" t="s">
        <v>43</v>
      </c>
      <c r="F25" s="74"/>
      <c r="G25" s="431">
        <f>G23+I23+K23+M23</f>
        <v>330</v>
      </c>
      <c r="H25" s="432"/>
      <c r="I25" s="74"/>
      <c r="J25" s="74"/>
      <c r="K25" s="74"/>
      <c r="L25" s="74"/>
      <c r="M25" s="74"/>
      <c r="N25" s="74"/>
      <c r="O25" s="39"/>
    </row>
    <row r="26" spans="1:15" x14ac:dyDescent="0.25">
      <c r="A26" s="41"/>
      <c r="B26" s="41"/>
      <c r="C26" s="92"/>
      <c r="D26" s="92"/>
      <c r="E26" s="93"/>
      <c r="F26" s="74"/>
      <c r="G26" s="74"/>
      <c r="H26" s="74"/>
      <c r="I26" s="74"/>
      <c r="J26" s="74"/>
      <c r="K26" s="74"/>
      <c r="L26" s="74"/>
      <c r="M26" s="74"/>
      <c r="N26" s="74"/>
      <c r="O26" s="39"/>
    </row>
    <row r="27" spans="1:15" x14ac:dyDescent="0.25">
      <c r="A27" s="41"/>
      <c r="B27" s="41"/>
      <c r="C27" s="92"/>
      <c r="D27" s="92"/>
      <c r="E27" s="93" t="s">
        <v>44</v>
      </c>
      <c r="F27" s="74"/>
      <c r="G27" s="431">
        <f>SUM(G25-M23)</f>
        <v>330</v>
      </c>
      <c r="H27" s="432"/>
      <c r="I27" s="74"/>
      <c r="J27" s="74"/>
      <c r="K27" s="74"/>
      <c r="L27" s="74"/>
      <c r="M27" s="74"/>
      <c r="N27" s="74"/>
      <c r="O27" s="39"/>
    </row>
    <row r="28" spans="1:15" x14ac:dyDescent="0.25">
      <c r="A28" s="41"/>
      <c r="B28" s="41"/>
      <c r="C28" s="92"/>
      <c r="D28" s="92"/>
      <c r="E28" s="93"/>
      <c r="F28" s="74"/>
      <c r="G28" s="74"/>
      <c r="H28" s="74"/>
      <c r="I28" s="74"/>
      <c r="J28" s="74"/>
      <c r="K28" s="74"/>
      <c r="L28" s="74"/>
      <c r="M28" s="74"/>
      <c r="N28" s="74"/>
      <c r="O28" s="39"/>
    </row>
    <row r="29" spans="1:15" x14ac:dyDescent="0.25">
      <c r="A29" s="451" t="s">
        <v>9</v>
      </c>
      <c r="B29" s="451"/>
      <c r="C29" s="451"/>
      <c r="D29" s="73"/>
      <c r="E29" s="74"/>
      <c r="F29" s="74"/>
      <c r="G29" s="74"/>
      <c r="H29" s="74"/>
      <c r="I29" s="74"/>
      <c r="J29" s="74"/>
      <c r="K29" s="74"/>
      <c r="L29" s="74"/>
      <c r="M29" s="74"/>
      <c r="N29" s="74"/>
      <c r="O29" s="39"/>
    </row>
    <row r="30" spans="1:15" x14ac:dyDescent="0.25">
      <c r="A30" s="75" t="s">
        <v>484</v>
      </c>
      <c r="B30" s="76"/>
      <c r="C30" s="77"/>
      <c r="D30" s="77"/>
      <c r="E30" s="77"/>
      <c r="F30" s="77"/>
      <c r="G30" s="77"/>
      <c r="H30" s="77"/>
      <c r="I30" s="77"/>
      <c r="J30" s="77"/>
      <c r="K30" s="77"/>
      <c r="L30" s="77"/>
      <c r="M30" s="77"/>
      <c r="N30" s="78"/>
      <c r="O30" s="39"/>
    </row>
    <row r="31" spans="1:15" x14ac:dyDescent="0.25">
      <c r="A31" s="80" t="s">
        <v>52</v>
      </c>
      <c r="B31" s="79" t="s">
        <v>210</v>
      </c>
      <c r="C31" s="81"/>
      <c r="D31" s="81"/>
      <c r="E31" s="79"/>
      <c r="F31" s="79"/>
      <c r="G31" s="79"/>
      <c r="H31" s="79"/>
      <c r="I31" s="79"/>
      <c r="J31" s="79"/>
      <c r="K31" s="79"/>
      <c r="L31" s="79"/>
      <c r="M31" s="79"/>
      <c r="N31" s="82"/>
      <c r="O31" s="39"/>
    </row>
    <row r="32" spans="1:15" x14ac:dyDescent="0.25">
      <c r="A32" s="83" t="s">
        <v>116</v>
      </c>
      <c r="B32" s="84"/>
      <c r="C32" s="84"/>
      <c r="D32" s="146">
        <v>2023</v>
      </c>
      <c r="E32" s="85"/>
      <c r="F32" s="85"/>
      <c r="G32" s="85"/>
      <c r="H32" s="85"/>
      <c r="I32" s="85"/>
      <c r="J32" s="85"/>
      <c r="K32" s="85"/>
      <c r="L32" s="85"/>
      <c r="M32" s="85"/>
      <c r="N32" s="86"/>
      <c r="O32" s="39"/>
    </row>
    <row r="33" spans="1:15" x14ac:dyDescent="0.25">
      <c r="A33" s="451" t="s">
        <v>13</v>
      </c>
      <c r="B33" s="451"/>
      <c r="C33" s="451"/>
      <c r="D33" s="73"/>
      <c r="E33" s="74"/>
      <c r="F33" s="74"/>
      <c r="G33" s="74"/>
      <c r="H33" s="74"/>
      <c r="I33" s="74"/>
      <c r="J33" s="74"/>
      <c r="K33" s="74"/>
      <c r="L33" s="74"/>
      <c r="M33" s="74"/>
      <c r="N33" s="74"/>
      <c r="O33" s="39"/>
    </row>
    <row r="34" spans="1:15" x14ac:dyDescent="0.25">
      <c r="A34" s="504" t="s">
        <v>14</v>
      </c>
      <c r="B34" s="504" t="s">
        <v>15</v>
      </c>
      <c r="C34" s="504" t="s">
        <v>16</v>
      </c>
      <c r="D34" s="504" t="s">
        <v>17</v>
      </c>
      <c r="E34" s="504" t="s">
        <v>18</v>
      </c>
      <c r="F34" s="437" t="s">
        <v>19</v>
      </c>
      <c r="G34" s="437"/>
      <c r="H34" s="437"/>
      <c r="I34" s="437"/>
      <c r="J34" s="437"/>
      <c r="K34" s="437"/>
      <c r="L34" s="504" t="s">
        <v>20</v>
      </c>
      <c r="M34" s="504"/>
      <c r="N34" s="504"/>
      <c r="O34" s="39"/>
    </row>
    <row r="35" spans="1:15" x14ac:dyDescent="0.25">
      <c r="A35" s="504"/>
      <c r="B35" s="504"/>
      <c r="C35" s="504"/>
      <c r="D35" s="504"/>
      <c r="E35" s="504"/>
      <c r="F35" s="437" t="s">
        <v>21</v>
      </c>
      <c r="G35" s="437"/>
      <c r="H35" s="437" t="s">
        <v>22</v>
      </c>
      <c r="I35" s="437"/>
      <c r="J35" s="437" t="s">
        <v>23</v>
      </c>
      <c r="K35" s="437"/>
      <c r="L35" s="504"/>
      <c r="M35" s="504"/>
      <c r="N35" s="504"/>
      <c r="O35" s="39"/>
    </row>
    <row r="36" spans="1:15" x14ac:dyDescent="0.25">
      <c r="A36" s="504"/>
      <c r="B36" s="504"/>
      <c r="C36" s="504"/>
      <c r="D36" s="504"/>
      <c r="E36" s="504"/>
      <c r="F36" s="437"/>
      <c r="G36" s="437"/>
      <c r="H36" s="437"/>
      <c r="I36" s="437"/>
      <c r="J36" s="437"/>
      <c r="K36" s="437"/>
      <c r="L36" s="437" t="s">
        <v>24</v>
      </c>
      <c r="M36" s="437" t="s">
        <v>25</v>
      </c>
      <c r="N36" s="437"/>
      <c r="O36" s="39"/>
    </row>
    <row r="37" spans="1:15" ht="51" x14ac:dyDescent="0.25">
      <c r="A37" s="504"/>
      <c r="B37" s="504"/>
      <c r="C37" s="504"/>
      <c r="D37" s="504"/>
      <c r="E37" s="504"/>
      <c r="F37" s="87" t="s">
        <v>26</v>
      </c>
      <c r="G37" s="88" t="s">
        <v>27</v>
      </c>
      <c r="H37" s="87" t="s">
        <v>26</v>
      </c>
      <c r="I37" s="88" t="s">
        <v>27</v>
      </c>
      <c r="J37" s="87" t="s">
        <v>26</v>
      </c>
      <c r="K37" s="88" t="s">
        <v>27</v>
      </c>
      <c r="L37" s="437"/>
      <c r="M37" s="87" t="s">
        <v>28</v>
      </c>
      <c r="N37" s="87" t="s">
        <v>23</v>
      </c>
      <c r="O37" s="39"/>
    </row>
    <row r="38" spans="1:15" ht="38.25" x14ac:dyDescent="0.25">
      <c r="A38" s="121" t="s">
        <v>34</v>
      </c>
      <c r="B38" s="145" t="s">
        <v>48</v>
      </c>
      <c r="C38" s="121" t="s">
        <v>34</v>
      </c>
      <c r="D38" s="120" t="s">
        <v>123</v>
      </c>
      <c r="E38" s="120" t="s">
        <v>218</v>
      </c>
      <c r="F38" s="119">
        <v>2023</v>
      </c>
      <c r="G38" s="122">
        <v>1</v>
      </c>
      <c r="H38" s="119" t="s">
        <v>34</v>
      </c>
      <c r="I38" s="122" t="s">
        <v>34</v>
      </c>
      <c r="J38" s="119" t="s">
        <v>34</v>
      </c>
      <c r="K38" s="123">
        <v>0</v>
      </c>
      <c r="L38" s="122">
        <f>SUM(I38)</f>
        <v>0</v>
      </c>
      <c r="M38" s="123">
        <v>0</v>
      </c>
      <c r="N38" s="123">
        <v>0</v>
      </c>
      <c r="O38" s="39"/>
    </row>
    <row r="39" spans="1:15" x14ac:dyDescent="0.25">
      <c r="A39" s="41"/>
      <c r="B39" s="41"/>
      <c r="C39" s="92"/>
      <c r="D39" s="92"/>
      <c r="E39" s="93" t="s">
        <v>42</v>
      </c>
      <c r="F39" s="74"/>
      <c r="G39" s="94">
        <f>SUM(G38:G38)</f>
        <v>1</v>
      </c>
      <c r="H39" s="74"/>
      <c r="I39" s="94">
        <f>SUM(I38:I38)</f>
        <v>0</v>
      </c>
      <c r="J39" s="74"/>
      <c r="K39" s="91">
        <f>SUM(K38:K38)</f>
        <v>0</v>
      </c>
      <c r="L39" s="91">
        <f>SUM(L38:L38)</f>
        <v>0</v>
      </c>
      <c r="M39" s="91">
        <f>SUM(M38:M38)</f>
        <v>0</v>
      </c>
      <c r="N39" s="91">
        <f>SUM(N38:N38)</f>
        <v>0</v>
      </c>
      <c r="O39" s="39"/>
    </row>
    <row r="40" spans="1:15" x14ac:dyDescent="0.25">
      <c r="A40" s="41"/>
      <c r="B40" s="41"/>
      <c r="C40" s="92"/>
      <c r="D40" s="92"/>
      <c r="E40" s="93"/>
      <c r="F40" s="74"/>
      <c r="G40" s="74"/>
      <c r="H40" s="74"/>
      <c r="I40" s="74"/>
      <c r="J40" s="74"/>
      <c r="K40" s="74"/>
      <c r="L40" s="74"/>
      <c r="M40" s="74"/>
      <c r="N40" s="74"/>
      <c r="O40" s="39"/>
    </row>
    <row r="41" spans="1:15" x14ac:dyDescent="0.25">
      <c r="A41" s="41"/>
      <c r="B41" s="41"/>
      <c r="C41" s="92"/>
      <c r="D41" s="92"/>
      <c r="E41" s="93" t="s">
        <v>43</v>
      </c>
      <c r="F41" s="74"/>
      <c r="G41" s="431">
        <f>G39+I39+K39+M39</f>
        <v>1</v>
      </c>
      <c r="H41" s="432"/>
      <c r="I41" s="74"/>
      <c r="J41" s="74"/>
      <c r="K41" s="74"/>
      <c r="L41" s="74"/>
      <c r="M41" s="74"/>
      <c r="N41" s="74"/>
      <c r="O41" s="39"/>
    </row>
    <row r="42" spans="1:15" x14ac:dyDescent="0.25">
      <c r="A42" s="41"/>
      <c r="B42" s="41"/>
      <c r="C42" s="92"/>
      <c r="D42" s="92"/>
      <c r="E42" s="93"/>
      <c r="F42" s="74"/>
      <c r="G42" s="74"/>
      <c r="H42" s="74"/>
      <c r="I42" s="74"/>
      <c r="J42" s="74"/>
      <c r="K42" s="74"/>
      <c r="L42" s="74"/>
      <c r="M42" s="74"/>
      <c r="N42" s="74"/>
      <c r="O42" s="39"/>
    </row>
    <row r="43" spans="1:15" x14ac:dyDescent="0.25">
      <c r="A43" s="41"/>
      <c r="B43" s="41"/>
      <c r="C43" s="92"/>
      <c r="D43" s="92"/>
      <c r="E43" s="93" t="s">
        <v>44</v>
      </c>
      <c r="F43" s="74"/>
      <c r="G43" s="431">
        <f>SUM(G41-M39)</f>
        <v>1</v>
      </c>
      <c r="H43" s="432"/>
      <c r="I43" s="74"/>
      <c r="J43" s="74"/>
      <c r="K43" s="74"/>
      <c r="L43" s="74"/>
      <c r="M43" s="74"/>
      <c r="N43" s="74"/>
      <c r="O43" s="39"/>
    </row>
    <row r="44" spans="1:15" x14ac:dyDescent="0.25">
      <c r="A44" s="39"/>
      <c r="B44" s="39"/>
      <c r="C44" s="39"/>
      <c r="D44" s="39"/>
      <c r="E44" s="39"/>
      <c r="F44" s="39"/>
      <c r="G44" s="39"/>
      <c r="H44" s="39"/>
      <c r="I44" s="39"/>
      <c r="J44" s="39"/>
      <c r="K44" s="39"/>
      <c r="L44" s="39"/>
      <c r="M44" s="39"/>
      <c r="N44" s="39"/>
      <c r="O44" s="39"/>
    </row>
    <row r="45" spans="1:15" x14ac:dyDescent="0.25">
      <c r="A45" s="41"/>
      <c r="B45" s="41"/>
      <c r="C45" s="92"/>
      <c r="D45" s="92"/>
      <c r="E45" s="93"/>
      <c r="F45" s="74"/>
      <c r="G45" s="74"/>
      <c r="H45" s="74"/>
      <c r="I45" s="74"/>
      <c r="J45" s="74"/>
      <c r="K45" s="74"/>
      <c r="L45" s="74"/>
      <c r="M45" s="74"/>
      <c r="N45" s="74"/>
      <c r="O45" s="39"/>
    </row>
  </sheetData>
  <mergeCells count="42">
    <mergeCell ref="A29:C29"/>
    <mergeCell ref="A33:C33"/>
    <mergeCell ref="A34:A37"/>
    <mergeCell ref="B34:B37"/>
    <mergeCell ref="C34:C37"/>
    <mergeCell ref="G41:H41"/>
    <mergeCell ref="G43:H43"/>
    <mergeCell ref="L34:N35"/>
    <mergeCell ref="F35:G36"/>
    <mergeCell ref="H35:I36"/>
    <mergeCell ref="J35:K36"/>
    <mergeCell ref="L36:L37"/>
    <mergeCell ref="M36:N36"/>
    <mergeCell ref="D34:D37"/>
    <mergeCell ref="E34:E37"/>
    <mergeCell ref="F34:K34"/>
    <mergeCell ref="L18:N19"/>
    <mergeCell ref="F19:G20"/>
    <mergeCell ref="H19:I20"/>
    <mergeCell ref="J19:K20"/>
    <mergeCell ref="L20:L21"/>
    <mergeCell ref="M20:N20"/>
    <mergeCell ref="F18:K18"/>
    <mergeCell ref="G25:H25"/>
    <mergeCell ref="G27:H27"/>
    <mergeCell ref="A18:A21"/>
    <mergeCell ref="B18:B21"/>
    <mergeCell ref="C18:C21"/>
    <mergeCell ref="D18:D21"/>
    <mergeCell ref="E18:E21"/>
    <mergeCell ref="A10:I10"/>
    <mergeCell ref="A11:E11"/>
    <mergeCell ref="A12:E12"/>
    <mergeCell ref="A13:C13"/>
    <mergeCell ref="A17:C17"/>
    <mergeCell ref="A8:I8"/>
    <mergeCell ref="A9:L9"/>
    <mergeCell ref="A2:N2"/>
    <mergeCell ref="A3:N3"/>
    <mergeCell ref="A4:N4"/>
    <mergeCell ref="A6:C6"/>
    <mergeCell ref="A7:I7"/>
  </mergeCells>
  <pageMargins left="0.70866141732283472" right="0.70866141732283472" top="0.74803149606299213" bottom="0.74803149606299213" header="0.31496062992125984" footer="0.31496062992125984"/>
  <pageSetup scale="63" fitToHeight="0"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33</vt:i4>
      </vt:variant>
    </vt:vector>
  </HeadingPairs>
  <TitlesOfParts>
    <vt:vector size="53" baseType="lpstr">
      <vt:lpstr>Concentrado</vt:lpstr>
      <vt:lpstr>1_DG</vt:lpstr>
      <vt:lpstr>2_DN</vt:lpstr>
      <vt:lpstr>3_DIC</vt:lpstr>
      <vt:lpstr>4_DAJ</vt:lpstr>
      <vt:lpstr>5_SGPP</vt:lpstr>
      <vt:lpstr>6_DProducc</vt:lpstr>
      <vt:lpstr>7_DProgra</vt:lpstr>
      <vt:lpstr>8_DCIyDS</vt:lpstr>
      <vt:lpstr>9_SGC</vt:lpstr>
      <vt:lpstr>10_SGTO</vt:lpstr>
      <vt:lpstr>11_DTrans</vt:lpstr>
      <vt:lpstr>12_DIO</vt:lpstr>
      <vt:lpstr>13_SGAF</vt:lpstr>
      <vt:lpstr>14_DF_GConta</vt:lpstr>
      <vt:lpstr>14_DF_GPRESUPUESTO</vt:lpstr>
      <vt:lpstr>15_GTI</vt:lpstr>
      <vt:lpstr>16_GRMySG</vt:lpstr>
      <vt:lpstr>17GAP</vt:lpstr>
      <vt:lpstr>17_CA</vt:lpstr>
      <vt:lpstr>'1_DG'!Área_de_impresión</vt:lpstr>
      <vt:lpstr>'10_SGTO'!Área_de_impresión</vt:lpstr>
      <vt:lpstr>'13_SGAF'!Área_de_impresión</vt:lpstr>
      <vt:lpstr>'14_DF_GPRESUPUESTO'!Área_de_impresión</vt:lpstr>
      <vt:lpstr>'15_GTI'!Área_de_impresión</vt:lpstr>
      <vt:lpstr>'16_GRMySG'!Área_de_impresión</vt:lpstr>
      <vt:lpstr>'17_CA'!Área_de_impresión</vt:lpstr>
      <vt:lpstr>'17GAP'!Área_de_impresión</vt:lpstr>
      <vt:lpstr>'2_DN'!Área_de_impresión</vt:lpstr>
      <vt:lpstr>'3_DIC'!Área_de_impresión</vt:lpstr>
      <vt:lpstr>'4_DAJ'!Área_de_impresión</vt:lpstr>
      <vt:lpstr>'5_SGPP'!Área_de_impresión</vt:lpstr>
      <vt:lpstr>'6_DProducc'!Área_de_impresión</vt:lpstr>
      <vt:lpstr>'7_DProgra'!Área_de_impresión</vt:lpstr>
      <vt:lpstr>'9_SGC'!Área_de_impresión</vt:lpstr>
      <vt:lpstr>Concentrado!Área_de_impresión</vt:lpstr>
      <vt:lpstr>'1_DG'!Títulos_a_imprimir</vt:lpstr>
      <vt:lpstr>'10_SGTO'!Títulos_a_imprimir</vt:lpstr>
      <vt:lpstr>'11_DTrans'!Títulos_a_imprimir</vt:lpstr>
      <vt:lpstr>'13_SGAF'!Títulos_a_imprimir</vt:lpstr>
      <vt:lpstr>'14_DF_GPRESUPUESTO'!Títulos_a_imprimir</vt:lpstr>
      <vt:lpstr>'15_GTI'!Títulos_a_imprimir</vt:lpstr>
      <vt:lpstr>'16_GRMySG'!Títulos_a_imprimir</vt:lpstr>
      <vt:lpstr>'17_CA'!Títulos_a_imprimir</vt:lpstr>
      <vt:lpstr>'17GAP'!Títulos_a_imprimir</vt:lpstr>
      <vt:lpstr>'2_DN'!Títulos_a_imprimir</vt:lpstr>
      <vt:lpstr>'3_DIC'!Títulos_a_imprimir</vt:lpstr>
      <vt:lpstr>'4_DAJ'!Títulos_a_imprimir</vt:lpstr>
      <vt:lpstr>'5_SGPP'!Títulos_a_imprimir</vt:lpstr>
      <vt:lpstr>'6_DProducc'!Títulos_a_imprimir</vt:lpstr>
      <vt:lpstr>'7_DProgra'!Títulos_a_imprimir</vt:lpstr>
      <vt:lpstr>'8_DCIyDS'!Títulos_a_imprimir</vt:lpstr>
      <vt:lpstr>'9_SGC'!Títulos_a_imprimir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Mitzy J. Castañeda Luna</dc:creator>
  <cp:lastModifiedBy>Archivo</cp:lastModifiedBy>
  <cp:lastPrinted>2024-01-31T23:12:52Z</cp:lastPrinted>
  <dcterms:created xsi:type="dcterms:W3CDTF">2024-01-24T20:43:34Z</dcterms:created>
  <dcterms:modified xsi:type="dcterms:W3CDTF">2024-07-30T22:48:11Z</dcterms:modified>
</cp:coreProperties>
</file>